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madmincz-my.sharepoint.com/personal/krehacek_kmadmin_cz/Documents/01_KM admin/SERVER_KM admin/03_Výběrka/01_Zakázky/2023023-O - MPO poliklinika_úspory/02_na části/P04_Rozpočet/Rozpočet_část 3/"/>
    </mc:Choice>
  </mc:AlternateContent>
  <xr:revisionPtr revIDLastSave="0" documentId="13_ncr:1_{75162EA7-BF79-45CF-8901-4E60C2882BD7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Rekapitulace" sheetId="1" r:id="rId1"/>
    <sheet name="Podmínky nabídky" sheetId="5" r:id="rId2"/>
    <sheet name="Rozpočet" sheetId="2" r:id="rId3"/>
  </sheets>
  <definedNames>
    <definedName name="_1info">#REF!</definedName>
    <definedName name="_xlnm.Print_Titles" localSheetId="2">Rozpočet!$2:$2</definedName>
    <definedName name="_xlnm.Print_Area" localSheetId="0">Rekapitulace!$A$1:$D$27</definedName>
    <definedName name="_xlnm.Print_Area" localSheetId="2">Rozpočet!$A$2:$D$144</definedName>
    <definedName name="Parametry">#REF!</definedName>
    <definedName name="Rekapitulace">Rekapitulace!$A$1:$I$27</definedName>
    <definedName name="Rozpočet">Rozpočet!$A$2:$D$145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0" i="2" l="1"/>
  <c r="H118" i="2"/>
  <c r="F37" i="2"/>
  <c r="F33" i="2"/>
  <c r="F34" i="2"/>
  <c r="F32" i="2"/>
  <c r="I143" i="2"/>
  <c r="J143" i="2" s="1"/>
  <c r="F143" i="2"/>
  <c r="I80" i="2"/>
  <c r="J80" i="2" s="1"/>
  <c r="H80" i="2"/>
  <c r="F80" i="2"/>
  <c r="I57" i="2"/>
  <c r="J57" i="2" s="1"/>
  <c r="H57" i="2"/>
  <c r="F57" i="2"/>
  <c r="I54" i="2"/>
  <c r="J54" i="2" s="1"/>
  <c r="H54" i="2"/>
  <c r="F54" i="2"/>
  <c r="I52" i="2"/>
  <c r="J52" i="2" s="1"/>
  <c r="H52" i="2"/>
  <c r="F52" i="2"/>
  <c r="I21" i="2"/>
  <c r="J21" i="2" s="1"/>
  <c r="J22" i="2" s="1"/>
  <c r="H21" i="2"/>
  <c r="H22" i="2" s="1"/>
  <c r="F21" i="2"/>
  <c r="F22" i="2" s="1"/>
  <c r="F51" i="2"/>
  <c r="F46" i="2"/>
  <c r="F43" i="2"/>
  <c r="F126" i="2" l="1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25" i="2"/>
  <c r="F118" i="2"/>
  <c r="F110" i="2"/>
  <c r="F107" i="2"/>
  <c r="F105" i="2"/>
  <c r="F104" i="2"/>
  <c r="F103" i="2"/>
  <c r="F100" i="2"/>
  <c r="F97" i="2"/>
  <c r="F96" i="2"/>
  <c r="F95" i="2"/>
  <c r="F92" i="2"/>
  <c r="F91" i="2"/>
  <c r="F90" i="2"/>
  <c r="F87" i="2"/>
  <c r="F86" i="2"/>
  <c r="F79" i="2"/>
  <c r="F81" i="2"/>
  <c r="F82" i="2"/>
  <c r="F83" i="2"/>
  <c r="F78" i="2"/>
  <c r="F75" i="2"/>
  <c r="F74" i="2"/>
  <c r="F73" i="2"/>
  <c r="F70" i="2"/>
  <c r="F67" i="2"/>
  <c r="F60" i="2"/>
  <c r="H126" i="2"/>
  <c r="I126" i="2"/>
  <c r="J126" i="2" s="1"/>
  <c r="H127" i="2"/>
  <c r="I127" i="2"/>
  <c r="J127" i="2" s="1"/>
  <c r="H128" i="2"/>
  <c r="I128" i="2"/>
  <c r="J128" i="2" s="1"/>
  <c r="H129" i="2"/>
  <c r="I129" i="2"/>
  <c r="J129" i="2" s="1"/>
  <c r="H130" i="2"/>
  <c r="I130" i="2"/>
  <c r="J130" i="2" s="1"/>
  <c r="H131" i="2"/>
  <c r="I131" i="2"/>
  <c r="J131" i="2" s="1"/>
  <c r="H132" i="2"/>
  <c r="I132" i="2"/>
  <c r="J132" i="2" s="1"/>
  <c r="H133" i="2"/>
  <c r="I133" i="2"/>
  <c r="J133" i="2" s="1"/>
  <c r="H134" i="2"/>
  <c r="I134" i="2"/>
  <c r="J134" i="2" s="1"/>
  <c r="H135" i="2"/>
  <c r="I135" i="2"/>
  <c r="J135" i="2" s="1"/>
  <c r="H136" i="2"/>
  <c r="I136" i="2"/>
  <c r="J136" i="2" s="1"/>
  <c r="H137" i="2"/>
  <c r="I137" i="2"/>
  <c r="J137" i="2" s="1"/>
  <c r="H138" i="2"/>
  <c r="I138" i="2"/>
  <c r="J138" i="2" s="1"/>
  <c r="H139" i="2"/>
  <c r="I139" i="2"/>
  <c r="J139" i="2" s="1"/>
  <c r="I125" i="2"/>
  <c r="J125" i="2" s="1"/>
  <c r="H125" i="2"/>
  <c r="I110" i="2"/>
  <c r="J110" i="2" s="1"/>
  <c r="I107" i="2"/>
  <c r="J107" i="2" s="1"/>
  <c r="H107" i="2"/>
  <c r="H104" i="2"/>
  <c r="I104" i="2"/>
  <c r="J104" i="2" s="1"/>
  <c r="H105" i="2"/>
  <c r="I105" i="2"/>
  <c r="J105" i="2" s="1"/>
  <c r="I103" i="2"/>
  <c r="J103" i="2" s="1"/>
  <c r="H103" i="2"/>
  <c r="I100" i="2"/>
  <c r="J100" i="2" s="1"/>
  <c r="H100" i="2"/>
  <c r="H96" i="2"/>
  <c r="I96" i="2"/>
  <c r="J96" i="2" s="1"/>
  <c r="H97" i="2"/>
  <c r="I97" i="2"/>
  <c r="J97" i="2" s="1"/>
  <c r="I95" i="2"/>
  <c r="J95" i="2" s="1"/>
  <c r="H95" i="2"/>
  <c r="H91" i="2"/>
  <c r="I91" i="2"/>
  <c r="J91" i="2" s="1"/>
  <c r="H92" i="2"/>
  <c r="I92" i="2"/>
  <c r="J92" i="2" s="1"/>
  <c r="I90" i="2"/>
  <c r="J90" i="2" s="1"/>
  <c r="H90" i="2"/>
  <c r="H87" i="2"/>
  <c r="I87" i="2"/>
  <c r="J87" i="2" s="1"/>
  <c r="I86" i="2"/>
  <c r="J86" i="2" s="1"/>
  <c r="H86" i="2"/>
  <c r="I83" i="2"/>
  <c r="J83" i="2" s="1"/>
  <c r="H83" i="2"/>
  <c r="I82" i="2"/>
  <c r="J82" i="2" s="1"/>
  <c r="H82" i="2"/>
  <c r="I81" i="2"/>
  <c r="J81" i="2" s="1"/>
  <c r="H81" i="2"/>
  <c r="I79" i="2"/>
  <c r="J79" i="2" s="1"/>
  <c r="H79" i="2"/>
  <c r="I78" i="2"/>
  <c r="J78" i="2" s="1"/>
  <c r="H78" i="2"/>
  <c r="I75" i="2"/>
  <c r="J75" i="2" s="1"/>
  <c r="H75" i="2"/>
  <c r="I74" i="2"/>
  <c r="J74" i="2" s="1"/>
  <c r="H74" i="2"/>
  <c r="I73" i="2"/>
  <c r="J73" i="2" s="1"/>
  <c r="H73" i="2"/>
  <c r="I70" i="2"/>
  <c r="J70" i="2" s="1"/>
  <c r="H70" i="2"/>
  <c r="I67" i="2"/>
  <c r="J67" i="2" s="1"/>
  <c r="H67" i="2"/>
  <c r="I60" i="2"/>
  <c r="J60" i="2" s="1"/>
  <c r="H60" i="2"/>
  <c r="I59" i="2"/>
  <c r="J59" i="2" s="1"/>
  <c r="H59" i="2"/>
  <c r="I56" i="2"/>
  <c r="J56" i="2" s="1"/>
  <c r="H56" i="2"/>
  <c r="I51" i="2"/>
  <c r="J51" i="2" s="1"/>
  <c r="H51" i="2"/>
  <c r="I46" i="2"/>
  <c r="J46" i="2" s="1"/>
  <c r="H46" i="2"/>
  <c r="I43" i="2"/>
  <c r="J43" i="2" s="1"/>
  <c r="H43" i="2"/>
  <c r="I37" i="2"/>
  <c r="J37" i="2" s="1"/>
  <c r="H37" i="2"/>
  <c r="I34" i="2"/>
  <c r="J34" i="2" s="1"/>
  <c r="H34" i="2"/>
  <c r="I33" i="2"/>
  <c r="J33" i="2" s="1"/>
  <c r="H33" i="2"/>
  <c r="I32" i="2"/>
  <c r="J32" i="2" s="1"/>
  <c r="H32" i="2"/>
  <c r="I29" i="2"/>
  <c r="J29" i="2" s="1"/>
  <c r="H29" i="2"/>
  <c r="F29" i="2"/>
  <c r="F27" i="2"/>
  <c r="F26" i="2"/>
  <c r="I27" i="2"/>
  <c r="J27" i="2" s="1"/>
  <c r="H27" i="2"/>
  <c r="I26" i="2"/>
  <c r="J26" i="2" s="1"/>
  <c r="H26" i="2"/>
  <c r="F16" i="2"/>
  <c r="F15" i="2"/>
  <c r="F13" i="2"/>
  <c r="F11" i="2"/>
  <c r="F9" i="2"/>
  <c r="F7" i="2"/>
  <c r="I16" i="2"/>
  <c r="J16" i="2" s="1"/>
  <c r="H16" i="2"/>
  <c r="I15" i="2"/>
  <c r="J15" i="2" s="1"/>
  <c r="H15" i="2"/>
  <c r="I13" i="2"/>
  <c r="J13" i="2" s="1"/>
  <c r="H13" i="2"/>
  <c r="I11" i="2"/>
  <c r="J11" i="2" s="1"/>
  <c r="H11" i="2"/>
  <c r="I9" i="2"/>
  <c r="J9" i="2" s="1"/>
  <c r="H9" i="2"/>
  <c r="I7" i="2"/>
  <c r="J7" i="2" s="1"/>
  <c r="H7" i="2"/>
  <c r="I118" i="2"/>
  <c r="J118" i="2" s="1"/>
  <c r="F56" i="2"/>
  <c r="F59" i="2"/>
  <c r="F47" i="2"/>
  <c r="C22" i="1"/>
  <c r="B22" i="1"/>
  <c r="J62" i="2" l="1"/>
  <c r="F120" i="2"/>
  <c r="H141" i="2"/>
  <c r="H17" i="2"/>
  <c r="H47" i="2"/>
  <c r="H39" i="2"/>
  <c r="J120" i="2"/>
  <c r="H120" i="2"/>
  <c r="F112" i="2"/>
  <c r="J141" i="2"/>
  <c r="H112" i="2"/>
  <c r="J112" i="2"/>
  <c r="J47" i="2"/>
  <c r="J39" i="2"/>
  <c r="F39" i="2"/>
  <c r="F17" i="2"/>
  <c r="J17" i="2"/>
  <c r="H62" i="2"/>
  <c r="F62" i="2"/>
  <c r="J144" i="2" l="1"/>
  <c r="H144" i="2"/>
  <c r="C16" i="1" s="1"/>
  <c r="C18" i="1" s="1"/>
  <c r="F144" i="2"/>
  <c r="B15" i="1" s="1"/>
  <c r="B18" i="1" s="1"/>
  <c r="C19" i="1" l="1"/>
  <c r="C23" i="1" s="1"/>
  <c r="B26" i="1" s="1"/>
  <c r="C26" i="1" s="1"/>
  <c r="B19" i="1"/>
  <c r="B23" i="1" s="1"/>
  <c r="B25" i="1" l="1"/>
  <c r="C25" i="1" s="1"/>
  <c r="C24" i="1"/>
  <c r="C27" i="1" l="1"/>
</calcChain>
</file>

<file path=xl/sharedStrings.xml><?xml version="1.0" encoding="utf-8"?>
<sst xmlns="http://schemas.openxmlformats.org/spreadsheetml/2006/main" count="393" uniqueCount="260">
  <si>
    <t>Název</t>
  </si>
  <si>
    <t>Základní náklady</t>
  </si>
  <si>
    <t>Montáž - materiál</t>
  </si>
  <si>
    <t>Montáž - práce</t>
  </si>
  <si>
    <t>Mezisoučet 1</t>
  </si>
  <si>
    <t>Nátěry</t>
  </si>
  <si>
    <t>Zemní práce</t>
  </si>
  <si>
    <t>Mezisoučet 2</t>
  </si>
  <si>
    <t>Náklady celkem</t>
  </si>
  <si>
    <t>Náklady celkem s DPH</t>
  </si>
  <si>
    <t>Zařazení</t>
  </si>
  <si>
    <t>Mj</t>
  </si>
  <si>
    <t>3-A-1</t>
  </si>
  <si>
    <t>Elektromontáže</t>
  </si>
  <si>
    <t>*</t>
  </si>
  <si>
    <t>X</t>
  </si>
  <si>
    <t>kpl</t>
  </si>
  <si>
    <t>ks</t>
  </si>
  <si>
    <t>POJISTKOVÝ ODPÍNAČ</t>
  </si>
  <si>
    <t>Ks</t>
  </si>
  <si>
    <t>22-A-67</t>
  </si>
  <si>
    <t>Úprava měření skříň USM</t>
  </si>
  <si>
    <t>Elektroměr 4Q</t>
  </si>
  <si>
    <t>-zapojení a montáž -distribuce</t>
  </si>
  <si>
    <t>HDO</t>
  </si>
  <si>
    <t>OR</t>
  </si>
  <si>
    <t>-ovládací relé 230V, 16A, 1P</t>
  </si>
  <si>
    <t>ŘADOVÉ SVORNICE RSA 2,5 A</t>
  </si>
  <si>
    <t>RSA 2,5A Řadová svornice</t>
  </si>
  <si>
    <t>Jističe do 63 A (10 kA)</t>
  </si>
  <si>
    <t>2B-1 Jistič</t>
  </si>
  <si>
    <t>6B-3 Jistič</t>
  </si>
  <si>
    <t>22-Z-67</t>
  </si>
  <si>
    <t>Úprava měření skříň USM - celkem</t>
  </si>
  <si>
    <t>22-A-68</t>
  </si>
  <si>
    <t>Doplnění v RH</t>
  </si>
  <si>
    <t>FH000-3A/T Pojistkový odpínač</t>
  </si>
  <si>
    <t>PN000 125A gG Pojistková vložka</t>
  </si>
  <si>
    <t>Ochrana napájecího vedení 230 V/50 Hz  kombinované svodiče typu 1 a 2 (B+C) pro síť TN-C,TN-S, TT, IT</t>
  </si>
  <si>
    <t>FLP-B+C MAXI VS/3 kombinovaný svodič bleskových proudů a přepětí, vhodné pro 3-fázový systém TN-C, instalace na vstupu do budovy, 75 kA (10/350), 180 kA (8/20), dálková signalizace poruchy</t>
  </si>
  <si>
    <t>JISTIČ 3 PÓLOVÝ  CHAR. "B"</t>
  </si>
  <si>
    <t>125B-3 Jistič</t>
  </si>
  <si>
    <t>SV-LT-X400 Napěťová spoušť</t>
  </si>
  <si>
    <t>PS-LT-1100-MN-TE Pomocný spínač</t>
  </si>
  <si>
    <t>VODIČ JEDNOŽILOVÝ OHEBNÝ (CYA)</t>
  </si>
  <si>
    <t>H07V-K 70  mm2 , pevně</t>
  </si>
  <si>
    <t>m</t>
  </si>
  <si>
    <t>22-Z-68</t>
  </si>
  <si>
    <t>Doplnění v RH - celkem</t>
  </si>
  <si>
    <t>22-A-82</t>
  </si>
  <si>
    <t>Rozvadece</t>
  </si>
  <si>
    <t>22-Z-82</t>
  </si>
  <si>
    <t>Rozvadece - celkem</t>
  </si>
  <si>
    <t>22-A-51</t>
  </si>
  <si>
    <t>Fotovoltaika</t>
  </si>
  <si>
    <t>příspěvek na recyklaci  do 550W</t>
  </si>
  <si>
    <t>22-Z-51</t>
  </si>
  <si>
    <t>fotovoltaika - celkem</t>
  </si>
  <si>
    <t>22-A-52</t>
  </si>
  <si>
    <t>kabely a instalační materiál</t>
  </si>
  <si>
    <t>TOTAL  STOP</t>
  </si>
  <si>
    <t>TLAČÍTKO POD SKLEM, 10A, 250V</t>
  </si>
  <si>
    <t>VODIČ JEDNOŽILOVÝ, IZOLACE PVC</t>
  </si>
  <si>
    <t>CYA 16 mm2,zž</t>
  </si>
  <si>
    <t>KABEL FVE , DVOJITÁ IZOLACE PVC DLE EN 50618</t>
  </si>
  <si>
    <t>DC kabel 1x6mm2, 1,8kV - H1Z2Z2K dle EN 50618, Odolný vůči plameni dle IEC 60332-1-2, odolný vůči povětrnostním vlivům-UV záření dle EN 50618, odolný proti ozonu dle EN 50696, bez halogenů dle IEC 60754-1, korozivita zplodin hoření dle IEC 60754-2</t>
  </si>
  <si>
    <t xml:space="preserve"> konektor mínus 6mm2</t>
  </si>
  <si>
    <t>konektor plus 6mm2</t>
  </si>
  <si>
    <t>KABEL SILOVÝ,IZOLACE PVC</t>
  </si>
  <si>
    <t>H05VV-F 3X1,50 HA</t>
  </si>
  <si>
    <t>CYKY-J 3x1.5</t>
  </si>
  <si>
    <t>CYKY-J 3x2.5 , pevně</t>
  </si>
  <si>
    <t>KABEL SE SNÍŽENOU HOŘLAVOSTÍ, S FUNKČNÍ SCHOPNOSTÍ PŘI POŽÁRU, TŘÍDA REAKCE NA OHEŇ - B2 ca, s1, d0</t>
  </si>
  <si>
    <t>1-CXKH-V-O  3x1.5 mm2 , pevně</t>
  </si>
  <si>
    <t>kabelové příchytky protipožární dle ČSN 730895 (HL P) - P90-R, rozvody PO, jednotlivé až dva kabely, kotvení turbošrouby do zdiva, texi šroub na kovové konstrukce</t>
  </si>
  <si>
    <t>UKONČENÍ KABELŮ</t>
  </si>
  <si>
    <t>UKONČENÍ  VODIČŮ</t>
  </si>
  <si>
    <t xml:space="preserve"> Do   2,5 mm2</t>
  </si>
  <si>
    <t>m2</t>
  </si>
  <si>
    <t>62/50 s víkem</t>
  </si>
  <si>
    <t>125/50 s víkem</t>
  </si>
  <si>
    <t>250/50 s víkem</t>
  </si>
  <si>
    <t>EKD 80X40HF_HD KANÁL ELEKTROINSTAL. HF</t>
  </si>
  <si>
    <t>22-Z-52</t>
  </si>
  <si>
    <t>kabely a instalační materiál - celkem</t>
  </si>
  <si>
    <t>22-A-62</t>
  </si>
  <si>
    <t>Konstrukce FVE</t>
  </si>
  <si>
    <t>22-Z-62</t>
  </si>
  <si>
    <t>Konstrukce FVE - celkem</t>
  </si>
  <si>
    <t>22-A-10</t>
  </si>
  <si>
    <t>Hodinové zúčtovací sazby</t>
  </si>
  <si>
    <t>HODINOVE ZUCTOVACI SAZBY</t>
  </si>
  <si>
    <t xml:space="preserve"> Vyhledani pripojovaciho mista</t>
  </si>
  <si>
    <t>hod</t>
  </si>
  <si>
    <t xml:space="preserve"> Zabezpečení pracoviště</t>
  </si>
  <si>
    <t xml:space="preserve"> Napojeni na stavajici zarizeni</t>
  </si>
  <si>
    <t xml:space="preserve"> Oživení střídače</t>
  </si>
  <si>
    <t>dopojení datové rozhraní, práce technika slp</t>
  </si>
  <si>
    <t xml:space="preserve"> Zkusebni provoz</t>
  </si>
  <si>
    <t xml:space="preserve"> Zauceni obsluhy</t>
  </si>
  <si>
    <t xml:space="preserve"> Montazni plosina, jeřáb</t>
  </si>
  <si>
    <t xml:space="preserve"> Spoluprace s reviz.technikem</t>
  </si>
  <si>
    <t xml:space="preserve"> Revizni technik</t>
  </si>
  <si>
    <t xml:space="preserve"> Dokumentace skutečného provedení</t>
  </si>
  <si>
    <t xml:space="preserve"> Vypracování provozního předpisu</t>
  </si>
  <si>
    <t>Zpracování a podání žádosti o První paralelní připojení</t>
  </si>
  <si>
    <t>Příprava podkladů pro podání žádosti o licenci ERÚ</t>
  </si>
  <si>
    <t>nastavení monitoringu FVE, dálkové ovládání</t>
  </si>
  <si>
    <t>22-Z-10</t>
  </si>
  <si>
    <t>Hodinové zúčtovací sazby - celkem</t>
  </si>
  <si>
    <t>Podružný materiál</t>
  </si>
  <si>
    <t>3-Z-1</t>
  </si>
  <si>
    <t>Elektromontáže - celkem</t>
  </si>
  <si>
    <t>Seznam prací a dodávek elektrotechnických zařízení</t>
  </si>
  <si>
    <t>Projekt</t>
  </si>
  <si>
    <t>Položka č.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</si>
  <si>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</si>
  <si>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</si>
  <si>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</si>
  <si>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</si>
  <si>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</si>
  <si>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</si>
  <si>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</si>
  <si>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R-FV-DC_x000D_
Oceloplechová rozvodnice_x000D_
krytí IP40/20_x000D_
KOMPLET VČETNĚ VNITŘNÍCH PŘÍČEK A KRYTŮ_x000D_
dle ČSN EN IEC 61439-2 ed. 3, Příloha DD_x000D_
viz.výkres přehledové schéma</t>
  </si>
  <si>
    <t xml:space="preserve">panel_x000D_
přesný popis viz technická zpráva_x000D_
- min. 20letá lineární záruka na výkon s max. poklesem na 80 %původního výkonu garantovanou výrobcem_x000D_
- min. 10letá produktová záruka garantovaná výrobcem_x000D_
</t>
  </si>
  <si>
    <t>KABELOVÝ ŽLAB MARS NKZ PLNÝ VČ. DÍLŮ A PŘÍSLUŠENSTVÍ (BEZ PŘEPÁŽEK), ZINKOVÁNÍ "S"_x000D_
VČETNĚ KONZOL, ZÁVĚSŮ A UCHYCENÍ</t>
  </si>
  <si>
    <t>Panely budou upevněny na konstrukci zajišťující stabilitu celého systému a zajišťující vysokou odolnost proti povětrnostním vlivům a respektující zatížení sněhem a sněhové podmínky v místě realizace._x000D_
Montážní systémy pro solární techniku</t>
  </si>
  <si>
    <t>PC001</t>
  </si>
  <si>
    <t>PC002</t>
  </si>
  <si>
    <t>PC003</t>
  </si>
  <si>
    <t>PC004</t>
  </si>
  <si>
    <t>PC005</t>
  </si>
  <si>
    <t>PC006</t>
  </si>
  <si>
    <t>PC007</t>
  </si>
  <si>
    <t>PC008</t>
  </si>
  <si>
    <t>PC009</t>
  </si>
  <si>
    <t>PC010</t>
  </si>
  <si>
    <t>PC011</t>
  </si>
  <si>
    <t>PC012</t>
  </si>
  <si>
    <t>PC013</t>
  </si>
  <si>
    <t>PC014</t>
  </si>
  <si>
    <t>PC015</t>
  </si>
  <si>
    <t>PC016</t>
  </si>
  <si>
    <t>PC017</t>
  </si>
  <si>
    <t>PC020</t>
  </si>
  <si>
    <t>PC021</t>
  </si>
  <si>
    <t>PC022</t>
  </si>
  <si>
    <t>PC023</t>
  </si>
  <si>
    <t>PC024</t>
  </si>
  <si>
    <t>PC025</t>
  </si>
  <si>
    <t>PC026</t>
  </si>
  <si>
    <t>PC027</t>
  </si>
  <si>
    <t>PC028</t>
  </si>
  <si>
    <t>PC029</t>
  </si>
  <si>
    <t>PC030</t>
  </si>
  <si>
    <t>PC031</t>
  </si>
  <si>
    <t>PC032</t>
  </si>
  <si>
    <t>PC033</t>
  </si>
  <si>
    <t>PC034</t>
  </si>
  <si>
    <t>PC035</t>
  </si>
  <si>
    <t>PC036</t>
  </si>
  <si>
    <t>PC037</t>
  </si>
  <si>
    <t>PC038</t>
  </si>
  <si>
    <t>PC039</t>
  </si>
  <si>
    <t>PC040</t>
  </si>
  <si>
    <t>PC041</t>
  </si>
  <si>
    <t>PC042</t>
  </si>
  <si>
    <t>PC043</t>
  </si>
  <si>
    <t>PC044</t>
  </si>
  <si>
    <t>PC045</t>
  </si>
  <si>
    <t>PC046</t>
  </si>
  <si>
    <t>PC047</t>
  </si>
  <si>
    <t>PC048</t>
  </si>
  <si>
    <t>PC049</t>
  </si>
  <si>
    <t>PC050</t>
  </si>
  <si>
    <t>PC051</t>
  </si>
  <si>
    <t>PC052</t>
  </si>
  <si>
    <t>PC053</t>
  </si>
  <si>
    <t>PC054</t>
  </si>
  <si>
    <t>PC055</t>
  </si>
  <si>
    <t>PC056</t>
  </si>
  <si>
    <t>PC057</t>
  </si>
  <si>
    <t>PC058</t>
  </si>
  <si>
    <t>PC059</t>
  </si>
  <si>
    <t>PC060</t>
  </si>
  <si>
    <t>PC061</t>
  </si>
  <si>
    <t>Cenová soustava:</t>
  </si>
  <si>
    <t>RTS - položky nezatříděny</t>
  </si>
  <si>
    <t>JKSO:</t>
  </si>
  <si>
    <t>Akce:</t>
  </si>
  <si>
    <t>Z. č.:</t>
  </si>
  <si>
    <t>A. č.:</t>
  </si>
  <si>
    <t>Investor:</t>
  </si>
  <si>
    <t>Smlouva:</t>
  </si>
  <si>
    <t>Zpracovatel:</t>
  </si>
  <si>
    <t>Datum:</t>
  </si>
  <si>
    <t>Vypracoval:</t>
  </si>
  <si>
    <t>Kontroloval:</t>
  </si>
  <si>
    <t>Materiál /dodávky</t>
  </si>
  <si>
    <t>PPV 0% z montáže materiál+práce</t>
  </si>
  <si>
    <t>PPV 0% z nátěrů a zemních prací</t>
  </si>
  <si>
    <t>Základ a hodnota DPH 21% z materiálu</t>
  </si>
  <si>
    <t>Základ a hodnota DPH 21% z montáží</t>
  </si>
  <si>
    <t>Podmínky nabídky</t>
  </si>
  <si>
    <t>1. Všeobecně</t>
  </si>
  <si>
    <t>Jednotkové ceny uvedené nabízejícím musí obsahovat všechny výkony, které jsou nutné pro realizaci díla:</t>
  </si>
  <si>
    <t>2. Nabídková cena zahrnuje zejména:</t>
  </si>
  <si>
    <t>2.1 Realizace všech stavebních a přidružených pomocných výkonů.</t>
  </si>
  <si>
    <t>2.2 Všechny poplatky za předepsané zkoušky, nutná povolení a přejímky.</t>
  </si>
  <si>
    <t>- Doprava a přesun materiálů až k místu vyložení a zabudování uvedenému v objednávce.</t>
  </si>
  <si>
    <t>- Vypracování a dodávka všech výkresů, podkladů, dokladů a popisů, které jsou nezbytné pro schvalovací řízení, provedení, vyúčtování, provoz a údržbu, pokud je nedodává investor nebo pokud nejsou podrobně obsaženy v soupisu výkonů, obzvláště:</t>
  </si>
  <si>
    <t>- výkresy, montáže a konstrukce</t>
  </si>
  <si>
    <t>- schéma zapojení, plány drátového spojení a plány přívodů</t>
  </si>
  <si>
    <t>- seznamy zásob</t>
  </si>
  <si>
    <t>- návrhy barev, označení, vzory apod.</t>
  </si>
  <si>
    <t>- návody k obsluze, předpisy údržby apod.</t>
  </si>
  <si>
    <t>* Provádění všech nezbytných měření a zkoušek podle příslušných norem a předpisů, včetně vypracování a předání příslušných protokolů v žádaném množství.</t>
  </si>
  <si>
    <t>- Instruktáž obsluhujícího personálu.</t>
  </si>
  <si>
    <t>Městská poliklinika s.r.o. - Otrokovice – Osvobození 1388, 765 02 Otrokovice</t>
  </si>
  <si>
    <t>D.1.4.e Fotovoltaika</t>
  </si>
  <si>
    <t>Městská poliklinika s.r.o. - Otrokovice, IČO:60741490</t>
  </si>
  <si>
    <t>Ing. Antonín Tomšů</t>
  </si>
  <si>
    <t>R-FV-AC
Oceloplechová rozvodnice
krytí IP40/20
KOMPLET VČETNĚ VNITŘNÍCH PŘÍČEK A KRYTŮ
viz.výkres přehledové schéma
dle ČSN EN IEC 61439-2 ed. 3, Příloha DD</t>
  </si>
  <si>
    <t>cca800x800x300mm</t>
  </si>
  <si>
    <t>CYKY-J 5x70 , pevně</t>
  </si>
  <si>
    <t xml:space="preserve"> 5x2,5   mm2</t>
  </si>
  <si>
    <t xml:space="preserve"> 4x16  mm2</t>
  </si>
  <si>
    <t xml:space="preserve"> 4x70  mm2</t>
  </si>
  <si>
    <t xml:space="preserve"> Do  16   mm2</t>
  </si>
  <si>
    <t xml:space="preserve"> Do  70   mm2</t>
  </si>
  <si>
    <t>Budova A  - konstrukce pro FVE 180ks panelů,rovná střecha sklon 20°</t>
  </si>
  <si>
    <t>AL  trojúhelníková konstrukce pod úhlem 20°,sklon panelů vůči střeše 20°, uchycení na kovový rošt</t>
  </si>
  <si>
    <t>monokrystalický solární panel 445Wp</t>
  </si>
  <si>
    <t>PROTIPOŽÁRNÍ UCPÁVKY</t>
  </si>
  <si>
    <t>kabelová ucpávka s požární odolností EI 30 realizovaná podle ČSN 730810</t>
  </si>
  <si>
    <t>Zemnící drát AlMgSi 8 T/4 měkký</t>
  </si>
  <si>
    <t>Zemnění FV panelů a konstrukce</t>
  </si>
  <si>
    <t>Doplnění VN měření trafostanice</t>
  </si>
  <si>
    <t>Měřící transformátor na VN 10/5</t>
  </si>
  <si>
    <t>Úprava nepřímého měření TYP-A dle smlouvy o připojení</t>
  </si>
  <si>
    <t>PC018</t>
  </si>
  <si>
    <t>PC019</t>
  </si>
  <si>
    <t>max proud z panelů 48,25A, 1000V DC / AC-66,6kW, 400V,  IP65, fce dle PPDS provozování distribuční soustavy, Wlan/Ethernet</t>
  </si>
  <si>
    <t>max proud z panelů 16,5A, 900V DC / AC-10kW, 400V,  IP65, fce dle PPDS provozování distribuční soustavy, Wlan/Ethernet</t>
  </si>
  <si>
    <t>Střídače
přesný popis viz technická zpráva
- záruka výrobce či dodavatele trvající min. 10 let na jeho bezodkladnou výměnu či adekvátní náhradu v případě poruchy nebo poškození
třífázový měnič 66,6kW/400V a 10kW/400V</t>
  </si>
  <si>
    <t>1100W, 12.5-105Vdc,14Adc, do systému 1000Vdc, IP68, vlhkost 0-100%</t>
  </si>
  <si>
    <t>650W, 12.5-85Vdc,15Adc, do systému 1000Vdc, IP68, vlhkost 0-100%</t>
  </si>
  <si>
    <t>Baterie
- záruka výrobce či dodavatele trvající min. 10 let na jeho bezodkladnou výměnu či adekvátní náhradu v případě poruchy nebo poškození</t>
  </si>
  <si>
    <t>Baterie Li-Ion, 4,6 kWh/48V</t>
  </si>
  <si>
    <t>CYKY-J 5x50 , pevně</t>
  </si>
  <si>
    <t>CYKY-J 5x4 , pevně</t>
  </si>
  <si>
    <t>PC062</t>
  </si>
  <si>
    <t>PC063</t>
  </si>
  <si>
    <t>PC064</t>
  </si>
  <si>
    <t>3. Pokud nabízející při zpracování nabídky pozná, že v seznamu výkonů jsou uvedeny výkony, které jsou nezbytné pro smluvní plnění jeho výkonů, ovšem nejsou uvedeny, je povinnen na tuto skutečnost upozornit formou písemné žádosti o poskytnutí vysvětlení zadávací dokumentace.</t>
  </si>
  <si>
    <t>4. Dodatečně žádané dodávky anebo výkony je třeba nabízet formou dodatečných nabídek za pevnou cenu na bázi hlavní zakázky.</t>
  </si>
  <si>
    <t>5. Pro rozšiřování zakázky je vždy zapotřebí písemné formy.</t>
  </si>
  <si>
    <t xml:space="preserve">Výkonový optimizer </t>
  </si>
  <si>
    <t>TIPROJEKT s.r.o., IČ: 09995137</t>
  </si>
  <si>
    <t>Ing. Jaromír Kudlák, ČKAIT: 1300019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</si>
</sst>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Kč&quot;#,##0.00_);\(&quot;Kč&quot;#,##0.00\)"/>
    <numFmt numFmtId="165" formatCode="#\ ###\ ##0.00"/>
  </numFmts>
  <fonts count="9" x14ac:knownFonts="1">
    <font>
      <sz val="10"/>
      <name val="MS Sans Serif"/>
      <charset val="238"/>
    </font>
    <font>
      <b/>
      <sz val="11"/>
      <name val="MS Sans Serif"/>
      <charset val="238"/>
    </font>
    <font>
      <b/>
      <sz val="10"/>
      <name val="MS Sans Serif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MS Sans Serif"/>
      <charset val="238"/>
    </font>
    <font>
      <sz val="8"/>
      <name val="MS Sans Serif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quotePrefix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horizontal="left" vertical="center" wrapText="1"/>
    </xf>
    <xf numFmtId="1" fontId="0" fillId="0" borderId="1" xfId="0" quotePrefix="1" applyNumberFormat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 wrapText="1"/>
    </xf>
    <xf numFmtId="0" fontId="2" fillId="3" borderId="1" xfId="0" quotePrefix="1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right" vertical="center" wrapText="1"/>
    </xf>
    <xf numFmtId="0" fontId="0" fillId="4" borderId="1" xfId="0" quotePrefix="1" applyFill="1" applyBorder="1" applyAlignment="1">
      <alignment horizontal="left" vertical="center" wrapText="1"/>
    </xf>
    <xf numFmtId="1" fontId="0" fillId="4" borderId="1" xfId="0" applyNumberForma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right" vertical="center" wrapText="1"/>
    </xf>
    <xf numFmtId="165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2" borderId="1" xfId="0" quotePrefix="1" applyFont="1" applyFill="1" applyBorder="1"/>
    <xf numFmtId="0" fontId="0" fillId="2" borderId="1" xfId="0" quotePrefix="1" applyFill="1" applyBorder="1"/>
    <xf numFmtId="164" fontId="0" fillId="2" borderId="1" xfId="0" applyNumberFormat="1" applyFill="1" applyBorder="1"/>
    <xf numFmtId="0" fontId="2" fillId="3" borderId="1" xfId="0" quotePrefix="1" applyFont="1" applyFill="1" applyBorder="1"/>
    <xf numFmtId="0" fontId="2" fillId="3" borderId="1" xfId="0" quotePrefix="1" applyFont="1" applyFill="1" applyBorder="1" applyAlignment="1">
      <alignment wrapText="1"/>
    </xf>
    <xf numFmtId="164" fontId="2" fillId="3" borderId="1" xfId="0" applyNumberFormat="1" applyFont="1" applyFill="1" applyBorder="1"/>
    <xf numFmtId="0" fontId="0" fillId="0" borderId="1" xfId="0" quotePrefix="1" applyBorder="1"/>
    <xf numFmtId="164" fontId="0" fillId="0" borderId="1" xfId="0" applyNumberFormat="1" applyBorder="1"/>
    <xf numFmtId="165" fontId="2" fillId="3" borderId="1" xfId="0" quotePrefix="1" applyNumberFormat="1" applyFont="1" applyFill="1" applyBorder="1"/>
    <xf numFmtId="165" fontId="0" fillId="5" borderId="1" xfId="0" quotePrefix="1" applyNumberFormat="1" applyFill="1" applyBorder="1"/>
    <xf numFmtId="164" fontId="0" fillId="5" borderId="1" xfId="0" applyNumberFormat="1" applyFill="1" applyBorder="1"/>
    <xf numFmtId="165" fontId="0" fillId="5" borderId="1" xfId="0" applyNumberFormat="1" applyFill="1" applyBorder="1"/>
    <xf numFmtId="165" fontId="2" fillId="5" borderId="1" xfId="0" quotePrefix="1" applyNumberFormat="1" applyFont="1" applyFill="1" applyBorder="1"/>
    <xf numFmtId="164" fontId="2" fillId="5" borderId="1" xfId="0" applyNumberFormat="1" applyFont="1" applyFill="1" applyBorder="1"/>
    <xf numFmtId="165" fontId="2" fillId="5" borderId="1" xfId="0" applyNumberFormat="1" applyFont="1" applyFill="1" applyBorder="1"/>
    <xf numFmtId="165" fontId="1" fillId="2" borderId="1" xfId="0" quotePrefix="1" applyNumberFormat="1" applyFont="1" applyFill="1" applyBorder="1"/>
    <xf numFmtId="164" fontId="1" fillId="2" borderId="1" xfId="0" applyNumberFormat="1" applyFont="1" applyFill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0" fillId="5" borderId="1" xfId="0" quotePrefix="1" applyFill="1" applyBorder="1" applyAlignment="1">
      <alignment horizontal="center" vertical="center" wrapText="1"/>
    </xf>
    <xf numFmtId="0" fontId="0" fillId="5" borderId="1" xfId="0" quotePrefix="1" applyFill="1" applyBorder="1" applyAlignment="1">
      <alignment horizontal="left" vertical="center" wrapText="1"/>
    </xf>
    <xf numFmtId="1" fontId="0" fillId="5" borderId="1" xfId="0" quotePrefix="1" applyNumberFormat="1" applyFill="1" applyBorder="1" applyAlignment="1">
      <alignment horizontal="center" vertical="center" wrapText="1"/>
    </xf>
    <xf numFmtId="165" fontId="0" fillId="5" borderId="1" xfId="0" quotePrefix="1" applyNumberFormat="1" applyFill="1" applyBorder="1" applyAlignment="1">
      <alignment horizontal="right" vertical="center" wrapText="1"/>
    </xf>
    <xf numFmtId="0" fontId="0" fillId="5" borderId="0" xfId="0" applyFill="1"/>
    <xf numFmtId="2" fontId="0" fillId="0" borderId="0" xfId="0" applyNumberFormat="1"/>
    <xf numFmtId="165" fontId="0" fillId="0" borderId="1" xfId="0" applyNumberFormat="1" applyBorder="1" applyAlignment="1" applyProtection="1">
      <alignment horizontal="right" vertical="center" wrapText="1"/>
      <protection locked="0"/>
    </xf>
    <xf numFmtId="165" fontId="0" fillId="4" borderId="1" xfId="0" applyNumberFormat="1" applyFill="1" applyBorder="1" applyAlignment="1" applyProtection="1">
      <alignment horizontal="right" vertical="center" wrapText="1"/>
      <protection locked="0"/>
    </xf>
    <xf numFmtId="165" fontId="0" fillId="0" borderId="1" xfId="0" applyNumberFormat="1" applyBorder="1" applyAlignment="1" applyProtection="1">
      <alignment horizontal="right" vertical="center" wrapText="1"/>
      <protection hidden="1"/>
    </xf>
    <xf numFmtId="165" fontId="0" fillId="4" borderId="1" xfId="0" applyNumberFormat="1" applyFill="1" applyBorder="1" applyAlignment="1" applyProtection="1">
      <alignment horizontal="right" vertical="center" wrapText="1"/>
      <protection hidden="1"/>
    </xf>
    <xf numFmtId="165" fontId="2" fillId="3" borderId="1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5" borderId="1" xfId="0" quotePrefix="1" applyFill="1" applyBorder="1" applyAlignment="1" applyProtection="1">
      <alignment horizontal="center" vertical="center" wrapText="1"/>
      <protection hidden="1"/>
    </xf>
    <xf numFmtId="0" fontId="1" fillId="2" borderId="1" xfId="0" quotePrefix="1" applyFont="1" applyFill="1" applyBorder="1" applyAlignment="1" applyProtection="1">
      <alignment horizontal="center" vertical="center" wrapText="1"/>
      <protection hidden="1"/>
    </xf>
    <xf numFmtId="0" fontId="0" fillId="0" borderId="1" xfId="0" quotePrefix="1" applyBorder="1" applyAlignment="1" applyProtection="1">
      <alignment horizontal="center" vertical="center" wrapText="1"/>
      <protection hidden="1"/>
    </xf>
    <xf numFmtId="0" fontId="2" fillId="3" borderId="1" xfId="0" quotePrefix="1" applyFont="1" applyFill="1" applyBorder="1" applyAlignment="1" applyProtection="1">
      <alignment horizontal="center" vertical="center" wrapText="1"/>
      <protection hidden="1"/>
    </xf>
    <xf numFmtId="0" fontId="0" fillId="4" borderId="1" xfId="0" quotePrefix="1" applyFill="1" applyBorder="1" applyAlignment="1" applyProtection="1">
      <alignment horizontal="center" vertical="center" wrapText="1"/>
      <protection hidden="1"/>
    </xf>
    <xf numFmtId="0" fontId="0" fillId="0" borderId="0" xfId="0" quotePrefix="1" applyAlignment="1" applyProtection="1">
      <alignment horizontal="center" vertical="center"/>
      <protection hidden="1"/>
    </xf>
    <xf numFmtId="165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1" xfId="0" applyNumberFormat="1" applyFont="1" applyBorder="1" applyAlignment="1" applyProtection="1">
      <alignment horizontal="right" vertical="center" wrapText="1"/>
      <protection locked="0"/>
    </xf>
    <xf numFmtId="165" fontId="1" fillId="2" borderId="1" xfId="0" applyNumberFormat="1" applyFont="1" applyFill="1" applyBorder="1" applyAlignment="1" applyProtection="1">
      <alignment horizontal="right" vertical="center" wrapText="1"/>
      <protection locked="0"/>
    </xf>
    <xf numFmtId="165" fontId="1" fillId="2" borderId="1" xfId="0" applyNumberFormat="1" applyFont="1" applyFill="1" applyBorder="1" applyAlignment="1" applyProtection="1">
      <alignment horizontal="right" vertical="center" wrapText="1"/>
      <protection hidden="1"/>
    </xf>
    <xf numFmtId="165" fontId="7" fillId="0" borderId="1" xfId="0" applyNumberFormat="1" applyFont="1" applyBorder="1" applyAlignment="1" applyProtection="1">
      <alignment horizontal="right" vertical="center" wrapText="1"/>
      <protection hidden="1"/>
    </xf>
    <xf numFmtId="14" fontId="2" fillId="3" borderId="1" xfId="0" quotePrefix="1" applyNumberFormat="1" applyFont="1" applyFill="1" applyBorder="1" applyAlignment="1">
      <alignment horizontal="left"/>
    </xf>
    <xf numFmtId="0" fontId="1" fillId="2" borderId="1" xfId="0" quotePrefix="1" applyFont="1" applyFill="1" applyBorder="1"/>
    <xf numFmtId="0" fontId="2" fillId="3" borderId="1" xfId="0" quotePrefix="1" applyFont="1" applyFill="1" applyBorder="1"/>
    <xf numFmtId="165" fontId="0" fillId="0" borderId="2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workbookViewId="0">
      <selection activeCell="B14" sqref="B14"/>
    </sheetView>
  </sheetViews>
  <sheetFormatPr defaultRowHeight="12.75" x14ac:dyDescent="0.2"/>
  <cols>
    <col min="1" max="1" width="35.7109375" customWidth="1"/>
    <col min="2" max="2" width="50.7109375" customWidth="1"/>
    <col min="3" max="3" width="20.7109375" customWidth="1"/>
    <col min="4" max="4" width="15.7109375" customWidth="1"/>
  </cols>
  <sheetData>
    <row r="1" spans="1:9" x14ac:dyDescent="0.2">
      <c r="A1" s="22" t="s">
        <v>186</v>
      </c>
      <c r="B1" s="22" t="s">
        <v>187</v>
      </c>
      <c r="C1" s="23"/>
      <c r="D1" s="23"/>
      <c r="E1" s="1"/>
      <c r="F1" s="1"/>
      <c r="G1" s="1"/>
      <c r="H1" s="1"/>
      <c r="I1" s="1"/>
    </row>
    <row r="2" spans="1:9" x14ac:dyDescent="0.2">
      <c r="A2" s="22" t="s">
        <v>188</v>
      </c>
      <c r="B2" s="22"/>
      <c r="C2" s="23"/>
      <c r="D2" s="24"/>
      <c r="E2" s="2"/>
      <c r="I2" s="1"/>
    </row>
    <row r="3" spans="1:9" x14ac:dyDescent="0.2">
      <c r="A3" s="67" t="s">
        <v>113</v>
      </c>
      <c r="B3" s="67"/>
      <c r="C3" s="67"/>
      <c r="D3" s="67"/>
      <c r="E3" s="2"/>
      <c r="F3" s="1"/>
      <c r="H3" s="1"/>
    </row>
    <row r="4" spans="1:9" ht="25.5" x14ac:dyDescent="0.2">
      <c r="A4" s="25" t="s">
        <v>189</v>
      </c>
      <c r="B4" s="26" t="s">
        <v>218</v>
      </c>
      <c r="C4" s="25" t="s">
        <v>190</v>
      </c>
      <c r="D4" s="27"/>
      <c r="E4" s="2"/>
      <c r="F4" s="1"/>
      <c r="G4" s="1"/>
      <c r="H4" s="1"/>
    </row>
    <row r="5" spans="1:9" x14ac:dyDescent="0.2">
      <c r="A5" s="25" t="s">
        <v>114</v>
      </c>
      <c r="B5" s="26" t="s">
        <v>219</v>
      </c>
      <c r="C5" s="25" t="s">
        <v>191</v>
      </c>
      <c r="D5" s="27"/>
      <c r="E5" s="2"/>
      <c r="G5" s="1"/>
      <c r="H5" s="1"/>
    </row>
    <row r="6" spans="1:9" ht="25.5" x14ac:dyDescent="0.2">
      <c r="A6" s="25" t="s">
        <v>192</v>
      </c>
      <c r="B6" s="26" t="s">
        <v>220</v>
      </c>
      <c r="C6" s="25" t="s">
        <v>193</v>
      </c>
      <c r="D6" s="27"/>
      <c r="E6" s="2"/>
      <c r="G6" s="1"/>
      <c r="H6" s="1"/>
    </row>
    <row r="7" spans="1:9" x14ac:dyDescent="0.2">
      <c r="A7" s="25" t="s">
        <v>194</v>
      </c>
      <c r="B7" s="68" t="s">
        <v>258</v>
      </c>
      <c r="C7" s="68"/>
      <c r="D7" s="68"/>
      <c r="E7" s="2"/>
      <c r="F7" s="1"/>
      <c r="G7" s="1"/>
      <c r="H7" s="1"/>
      <c r="I7" s="1"/>
    </row>
    <row r="8" spans="1:9" x14ac:dyDescent="0.2">
      <c r="A8" s="25" t="s">
        <v>195</v>
      </c>
      <c r="B8" s="66">
        <v>45219</v>
      </c>
      <c r="C8" s="25"/>
      <c r="D8" s="27"/>
      <c r="E8" s="2"/>
      <c r="G8" s="1"/>
      <c r="H8" s="1"/>
    </row>
    <row r="9" spans="1:9" x14ac:dyDescent="0.2">
      <c r="A9" s="25" t="s">
        <v>196</v>
      </c>
      <c r="B9" s="25" t="s">
        <v>221</v>
      </c>
      <c r="C9" s="25"/>
      <c r="D9" s="27"/>
      <c r="E9" s="2"/>
      <c r="G9" s="1"/>
      <c r="H9" s="1"/>
    </row>
    <row r="10" spans="1:9" x14ac:dyDescent="0.2">
      <c r="A10" s="25" t="s">
        <v>197</v>
      </c>
      <c r="B10" s="25" t="s">
        <v>259</v>
      </c>
      <c r="C10" s="25"/>
      <c r="D10" s="27"/>
      <c r="E10" s="2"/>
      <c r="G10" s="1"/>
      <c r="H10" s="1"/>
    </row>
    <row r="11" spans="1:9" x14ac:dyDescent="0.2">
      <c r="A11" s="28"/>
      <c r="B11" s="28"/>
      <c r="C11" s="28"/>
      <c r="D11" s="29"/>
      <c r="E11" s="2"/>
      <c r="G11" s="1"/>
      <c r="H11" s="1"/>
    </row>
    <row r="12" spans="1:9" x14ac:dyDescent="0.2">
      <c r="A12" s="28"/>
      <c r="B12" s="28"/>
      <c r="C12" s="28"/>
      <c r="D12" s="29"/>
      <c r="E12" s="2"/>
      <c r="F12" s="1"/>
      <c r="G12" s="1"/>
      <c r="H12" s="1"/>
      <c r="I12" s="1"/>
    </row>
    <row r="13" spans="1:9" x14ac:dyDescent="0.2">
      <c r="A13" s="30" t="s">
        <v>1</v>
      </c>
      <c r="B13" s="30"/>
      <c r="C13" s="30"/>
      <c r="D13" s="27"/>
      <c r="E13" s="2"/>
      <c r="G13" s="1"/>
      <c r="H13" s="1"/>
    </row>
    <row r="14" spans="1:9" x14ac:dyDescent="0.2">
      <c r="A14" s="31" t="s">
        <v>198</v>
      </c>
      <c r="B14" s="31">
        <v>0</v>
      </c>
      <c r="C14" s="31">
        <v>0</v>
      </c>
      <c r="D14" s="32"/>
      <c r="E14" s="2"/>
      <c r="G14" s="1"/>
      <c r="H14" s="1"/>
    </row>
    <row r="15" spans="1:9" x14ac:dyDescent="0.2">
      <c r="A15" s="31" t="s">
        <v>2</v>
      </c>
      <c r="B15" s="31">
        <f>Rozpočet!F144</f>
        <v>0</v>
      </c>
      <c r="C15" s="31">
        <v>0</v>
      </c>
      <c r="D15" s="32"/>
      <c r="E15" s="2"/>
      <c r="G15" s="1"/>
      <c r="H15" s="1"/>
    </row>
    <row r="16" spans="1:9" x14ac:dyDescent="0.2">
      <c r="A16" s="31" t="s">
        <v>3</v>
      </c>
      <c r="B16" s="31">
        <v>0</v>
      </c>
      <c r="C16" s="31">
        <f>Rozpočet!H144</f>
        <v>0</v>
      </c>
      <c r="D16" s="32"/>
      <c r="E16" s="2"/>
      <c r="G16" s="1"/>
      <c r="H16" s="1"/>
      <c r="I16" s="1"/>
    </row>
    <row r="17" spans="1:9" x14ac:dyDescent="0.2">
      <c r="A17" s="31"/>
      <c r="B17" s="33"/>
      <c r="C17" s="33"/>
      <c r="D17" s="32"/>
      <c r="E17" s="2"/>
    </row>
    <row r="18" spans="1:9" x14ac:dyDescent="0.2">
      <c r="A18" s="34" t="s">
        <v>4</v>
      </c>
      <c r="B18" s="34">
        <f>SUM(B14:B17)</f>
        <v>0</v>
      </c>
      <c r="C18" s="34">
        <f>SUM(C14:C17)</f>
        <v>0</v>
      </c>
      <c r="D18" s="35"/>
      <c r="E18" s="2"/>
      <c r="I18" s="1"/>
    </row>
    <row r="19" spans="1:9" x14ac:dyDescent="0.2">
      <c r="A19" s="31" t="s">
        <v>199</v>
      </c>
      <c r="B19" s="31">
        <f>B18*0</f>
        <v>0</v>
      </c>
      <c r="C19" s="31">
        <f>C18*0</f>
        <v>0</v>
      </c>
      <c r="D19" s="32"/>
      <c r="E19" s="2"/>
      <c r="G19" s="1"/>
      <c r="H19" s="1"/>
    </row>
    <row r="20" spans="1:9" x14ac:dyDescent="0.2">
      <c r="A20" s="31" t="s">
        <v>5</v>
      </c>
      <c r="B20" s="31">
        <v>0</v>
      </c>
      <c r="C20" s="31">
        <v>0</v>
      </c>
      <c r="D20" s="32"/>
      <c r="E20" s="2"/>
      <c r="G20" s="1"/>
      <c r="H20" s="1"/>
    </row>
    <row r="21" spans="1:9" x14ac:dyDescent="0.2">
      <c r="A21" s="31" t="s">
        <v>6</v>
      </c>
      <c r="B21" s="31">
        <v>0</v>
      </c>
      <c r="C21" s="31">
        <v>0</v>
      </c>
      <c r="D21" s="32"/>
      <c r="E21" s="2"/>
      <c r="G21" s="1"/>
      <c r="H21" s="1"/>
      <c r="I21" s="1"/>
    </row>
    <row r="22" spans="1:9" x14ac:dyDescent="0.2">
      <c r="A22" s="31" t="s">
        <v>200</v>
      </c>
      <c r="B22" s="31">
        <f>B21*0</f>
        <v>0</v>
      </c>
      <c r="C22" s="31">
        <f>C21*0</f>
        <v>0</v>
      </c>
      <c r="D22" s="32"/>
      <c r="E22" s="2"/>
      <c r="G22" s="1"/>
      <c r="H22" s="1"/>
    </row>
    <row r="23" spans="1:9" x14ac:dyDescent="0.2">
      <c r="A23" s="34" t="s">
        <v>7</v>
      </c>
      <c r="B23" s="36">
        <f>SUM(B18:B22)</f>
        <v>0</v>
      </c>
      <c r="C23" s="36">
        <f>SUM(C18:C22)</f>
        <v>0</v>
      </c>
      <c r="D23" s="35"/>
      <c r="E23" s="2"/>
    </row>
    <row r="24" spans="1:9" x14ac:dyDescent="0.2">
      <c r="A24" s="37" t="s">
        <v>8</v>
      </c>
      <c r="B24" s="37"/>
      <c r="C24" s="37">
        <f>B23+C23</f>
        <v>0</v>
      </c>
      <c r="D24" s="38"/>
      <c r="E24" s="2"/>
      <c r="G24" s="1"/>
      <c r="H24" s="1"/>
      <c r="I24" s="1"/>
    </row>
    <row r="25" spans="1:9" x14ac:dyDescent="0.2">
      <c r="A25" s="31" t="s">
        <v>201</v>
      </c>
      <c r="B25" s="31">
        <f>B23</f>
        <v>0</v>
      </c>
      <c r="C25" s="31">
        <f>B25/100*21</f>
        <v>0</v>
      </c>
      <c r="D25" s="32"/>
      <c r="E25" s="2"/>
      <c r="F25" s="1"/>
      <c r="G25" s="1"/>
      <c r="H25" s="1"/>
    </row>
    <row r="26" spans="1:9" x14ac:dyDescent="0.2">
      <c r="A26" s="31" t="s">
        <v>202</v>
      </c>
      <c r="B26" s="31">
        <f>C23</f>
        <v>0</v>
      </c>
      <c r="C26" s="31">
        <f>B26/100*21</f>
        <v>0</v>
      </c>
      <c r="D26" s="32"/>
      <c r="E26" s="2"/>
      <c r="F26" s="1"/>
      <c r="G26" s="1"/>
      <c r="H26" s="1"/>
    </row>
    <row r="27" spans="1:9" x14ac:dyDescent="0.2">
      <c r="A27" s="37" t="s">
        <v>9</v>
      </c>
      <c r="B27" s="37"/>
      <c r="C27" s="37">
        <f>SUM(C24:C26)</f>
        <v>0</v>
      </c>
      <c r="D27" s="38"/>
      <c r="E27" s="2"/>
      <c r="G27" s="1"/>
      <c r="H27" s="1"/>
      <c r="I27" s="1"/>
    </row>
  </sheetData>
  <mergeCells count="2">
    <mergeCell ref="A3:D3"/>
    <mergeCell ref="B7:D7"/>
  </mergeCells>
  <pageMargins left="0.23622047244094485" right="0.23622047244094485" top="0.70866141732283472" bottom="0.70866141732283472" header="0.5" footer="0.5"/>
  <pageSetup paperSize="9" scale="82" fitToHeight="100" orientation="portrait" horizontalDpi="0" verticalDpi="0" r:id="rId1"/>
  <headerFooter alignWithMargins="0">
    <oddHeader>&amp;R&amp;F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6C4ED-E4EB-4A92-B923-486F98A29D15}">
  <sheetPr>
    <tabColor indexed="10"/>
    <pageSetUpPr fitToPage="1"/>
  </sheetPr>
  <dimension ref="A1:A35"/>
  <sheetViews>
    <sheetView topLeftCell="A4" workbookViewId="0">
      <selection activeCell="A19" sqref="A19"/>
    </sheetView>
  </sheetViews>
  <sheetFormatPr defaultRowHeight="12.75" x14ac:dyDescent="0.2"/>
  <cols>
    <col min="1" max="1" width="115.7109375" customWidth="1"/>
  </cols>
  <sheetData>
    <row r="1" spans="1:1" ht="18" x14ac:dyDescent="0.25">
      <c r="A1" s="39" t="s">
        <v>203</v>
      </c>
    </row>
    <row r="3" spans="1:1" ht="15.75" x14ac:dyDescent="0.25">
      <c r="A3" s="40" t="s">
        <v>204</v>
      </c>
    </row>
    <row r="4" spans="1:1" x14ac:dyDescent="0.2">
      <c r="A4" s="41" t="s">
        <v>205</v>
      </c>
    </row>
    <row r="5" spans="1:1" ht="15.75" x14ac:dyDescent="0.25">
      <c r="A5" s="40" t="s">
        <v>206</v>
      </c>
    </row>
    <row r="7" spans="1:1" ht="14.25" x14ac:dyDescent="0.2">
      <c r="A7" s="42" t="s">
        <v>207</v>
      </c>
    </row>
    <row r="8" spans="1:1" ht="14.25" x14ac:dyDescent="0.2">
      <c r="A8" s="42" t="s">
        <v>208</v>
      </c>
    </row>
    <row r="9" spans="1:1" ht="14.25" x14ac:dyDescent="0.2">
      <c r="A9" s="42" t="s">
        <v>209</v>
      </c>
    </row>
    <row r="10" spans="1:1" ht="42.75" x14ac:dyDescent="0.2">
      <c r="A10" s="42" t="s">
        <v>210</v>
      </c>
    </row>
    <row r="11" spans="1:1" ht="14.25" x14ac:dyDescent="0.2">
      <c r="A11" s="42" t="s">
        <v>211</v>
      </c>
    </row>
    <row r="12" spans="1:1" ht="14.25" x14ac:dyDescent="0.2">
      <c r="A12" s="42" t="s">
        <v>212</v>
      </c>
    </row>
    <row r="13" spans="1:1" ht="14.25" x14ac:dyDescent="0.2">
      <c r="A13" s="42" t="s">
        <v>213</v>
      </c>
    </row>
    <row r="14" spans="1:1" ht="14.25" x14ac:dyDescent="0.2">
      <c r="A14" s="42" t="s">
        <v>214</v>
      </c>
    </row>
    <row r="15" spans="1:1" ht="14.25" x14ac:dyDescent="0.2">
      <c r="A15" s="42" t="s">
        <v>215</v>
      </c>
    </row>
    <row r="16" spans="1:1" ht="28.5" x14ac:dyDescent="0.2">
      <c r="A16" s="42" t="s">
        <v>216</v>
      </c>
    </row>
    <row r="17" spans="1:1" ht="14.25" x14ac:dyDescent="0.2">
      <c r="A17" s="42" t="s">
        <v>217</v>
      </c>
    </row>
    <row r="18" spans="1:1" ht="14.25" x14ac:dyDescent="0.2">
      <c r="A18" s="42"/>
    </row>
    <row r="19" spans="1:1" ht="42.75" x14ac:dyDescent="0.2">
      <c r="A19" s="42" t="s">
        <v>254</v>
      </c>
    </row>
    <row r="20" spans="1:1" ht="14.25" x14ac:dyDescent="0.2">
      <c r="A20" s="42"/>
    </row>
    <row r="21" spans="1:1" ht="28.5" x14ac:dyDescent="0.2">
      <c r="A21" s="42" t="s">
        <v>255</v>
      </c>
    </row>
    <row r="22" spans="1:1" ht="14.25" x14ac:dyDescent="0.2">
      <c r="A22" s="42"/>
    </row>
    <row r="23" spans="1:1" ht="14.25" x14ac:dyDescent="0.2">
      <c r="A23" s="42" t="s">
        <v>256</v>
      </c>
    </row>
    <row r="24" spans="1:1" ht="14.25" x14ac:dyDescent="0.2">
      <c r="A24" s="42"/>
    </row>
    <row r="25" spans="1:1" ht="14.25" x14ac:dyDescent="0.2">
      <c r="A25" s="42"/>
    </row>
    <row r="26" spans="1:1" ht="14.25" x14ac:dyDescent="0.2">
      <c r="A26" s="42"/>
    </row>
    <row r="27" spans="1:1" ht="14.25" x14ac:dyDescent="0.2">
      <c r="A27" s="42"/>
    </row>
    <row r="28" spans="1:1" ht="14.25" x14ac:dyDescent="0.2">
      <c r="A28" s="42"/>
    </row>
    <row r="29" spans="1:1" ht="14.25" x14ac:dyDescent="0.2">
      <c r="A29" s="42"/>
    </row>
    <row r="30" spans="1:1" ht="14.25" x14ac:dyDescent="0.2">
      <c r="A30" s="42"/>
    </row>
    <row r="31" spans="1:1" ht="14.25" x14ac:dyDescent="0.2">
      <c r="A31" s="42"/>
    </row>
    <row r="32" spans="1:1" ht="14.25" x14ac:dyDescent="0.2">
      <c r="A32" s="42"/>
    </row>
    <row r="33" spans="1:1" ht="14.25" x14ac:dyDescent="0.2">
      <c r="A33" s="42"/>
    </row>
    <row r="34" spans="1:1" ht="14.25" x14ac:dyDescent="0.2">
      <c r="A34" s="42"/>
    </row>
    <row r="35" spans="1:1" ht="14.25" x14ac:dyDescent="0.2">
      <c r="A35" s="42"/>
    </row>
  </sheetData>
  <pageMargins left="0.23622047244094485" right="0.23622047244094485" top="0.70866141732283472" bottom="0.70866141732283472" header="0.3" footer="0.3"/>
  <pageSetup paperSize="9" scale="87" fitToHeight="100" orientation="portrait" horizontalDpi="0" verticalDpi="0" r:id="rId1"/>
  <headerFooter>
    <oddHeader>&amp;R&amp;F</oddHeader>
    <oddFooter>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45"/>
  <sheetViews>
    <sheetView tabSelected="1" zoomScaleNormal="100" zoomScaleSheetLayoutView="100" workbookViewId="0">
      <pane ySplit="2" topLeftCell="A3" activePane="bottomLeft" state="frozenSplit"/>
      <selection pane="bottomLeft" activeCell="G14" sqref="G14"/>
    </sheetView>
  </sheetViews>
  <sheetFormatPr defaultRowHeight="12.75" x14ac:dyDescent="0.2"/>
  <cols>
    <col min="1" max="1" width="8.7109375" style="3" customWidth="1"/>
    <col min="2" max="2" width="60.7109375" style="4" customWidth="1"/>
    <col min="3" max="3" width="4.28515625" style="5" customWidth="1"/>
    <col min="4" max="4" width="5.7109375" style="54" customWidth="1"/>
    <col min="5" max="5" width="10.7109375" bestFit="1" customWidth="1"/>
    <col min="6" max="6" width="14.7109375" bestFit="1" customWidth="1"/>
    <col min="7" max="7" width="10.7109375" bestFit="1" customWidth="1"/>
    <col min="8" max="8" width="14.7109375" bestFit="1" customWidth="1"/>
    <col min="9" max="9" width="10.7109375" bestFit="1" customWidth="1"/>
    <col min="10" max="10" width="14.7109375" bestFit="1" customWidth="1"/>
    <col min="14" max="14" width="9.42578125" bestFit="1" customWidth="1"/>
    <col min="19" max="19" width="0" hidden="1" customWidth="1"/>
  </cols>
  <sheetData>
    <row r="1" spans="1:19" x14ac:dyDescent="0.2">
      <c r="E1" s="69"/>
      <c r="F1" s="69"/>
      <c r="G1" s="69"/>
      <c r="H1" s="69"/>
      <c r="I1" s="69"/>
      <c r="J1" s="69"/>
    </row>
    <row r="2" spans="1:19" s="47" customFormat="1" ht="30" customHeight="1" x14ac:dyDescent="0.2">
      <c r="A2" s="43" t="s">
        <v>115</v>
      </c>
      <c r="B2" s="44" t="s">
        <v>0</v>
      </c>
      <c r="C2" s="45" t="s">
        <v>11</v>
      </c>
      <c r="D2" s="55" t="s">
        <v>116</v>
      </c>
      <c r="E2" s="46" t="s">
        <v>117</v>
      </c>
      <c r="F2" s="46" t="s">
        <v>118</v>
      </c>
      <c r="G2" s="46" t="s">
        <v>119</v>
      </c>
      <c r="H2" s="46" t="s">
        <v>120</v>
      </c>
      <c r="I2" s="46" t="s">
        <v>121</v>
      </c>
      <c r="J2" s="46" t="s">
        <v>122</v>
      </c>
      <c r="S2" s="47" t="s">
        <v>10</v>
      </c>
    </row>
    <row r="3" spans="1:19" x14ac:dyDescent="0.2">
      <c r="A3" s="6"/>
      <c r="B3" s="9" t="s">
        <v>13</v>
      </c>
      <c r="C3" s="10"/>
      <c r="D3" s="56"/>
      <c r="E3" s="11"/>
      <c r="F3" s="64"/>
      <c r="G3" s="63"/>
      <c r="H3" s="64"/>
      <c r="I3" s="64"/>
      <c r="J3" s="64"/>
      <c r="S3" t="s">
        <v>12</v>
      </c>
    </row>
    <row r="4" spans="1:19" x14ac:dyDescent="0.2">
      <c r="A4" s="19"/>
      <c r="B4" s="20"/>
      <c r="C4" s="21"/>
      <c r="D4" s="57"/>
      <c r="E4" s="18"/>
      <c r="F4" s="51"/>
      <c r="G4" s="49"/>
      <c r="H4" s="51"/>
      <c r="I4" s="51"/>
      <c r="J4" s="51"/>
    </row>
    <row r="5" spans="1:19" x14ac:dyDescent="0.2">
      <c r="A5" s="6"/>
      <c r="B5" s="12" t="s">
        <v>21</v>
      </c>
      <c r="C5" s="13"/>
      <c r="D5" s="58"/>
      <c r="E5" s="14"/>
      <c r="F5" s="53"/>
      <c r="G5" s="61"/>
      <c r="H5" s="53"/>
      <c r="I5" s="53"/>
      <c r="J5" s="53"/>
      <c r="S5" t="s">
        <v>20</v>
      </c>
    </row>
    <row r="6" spans="1:19" x14ac:dyDescent="0.2">
      <c r="A6" s="6"/>
      <c r="B6" s="15" t="s">
        <v>22</v>
      </c>
      <c r="C6" s="16"/>
      <c r="D6" s="59"/>
      <c r="E6" s="17"/>
      <c r="F6" s="52"/>
      <c r="G6" s="50"/>
      <c r="H6" s="52"/>
      <c r="I6" s="52"/>
      <c r="J6" s="52"/>
      <c r="S6" t="s">
        <v>14</v>
      </c>
    </row>
    <row r="7" spans="1:19" x14ac:dyDescent="0.2">
      <c r="A7" s="6" t="s">
        <v>127</v>
      </c>
      <c r="B7" s="7" t="s">
        <v>23</v>
      </c>
      <c r="C7" s="8" t="s">
        <v>17</v>
      </c>
      <c r="D7" s="57">
        <v>1</v>
      </c>
      <c r="E7" s="49">
        <v>0</v>
      </c>
      <c r="F7" s="51">
        <f>E7*D7</f>
        <v>0</v>
      </c>
      <c r="G7" s="49">
        <v>0</v>
      </c>
      <c r="H7" s="51">
        <f>G7*D7</f>
        <v>0</v>
      </c>
      <c r="I7" s="51">
        <f>E7+G7</f>
        <v>0</v>
      </c>
      <c r="J7" s="51">
        <f>I7*D7</f>
        <v>0</v>
      </c>
      <c r="S7" t="s">
        <v>15</v>
      </c>
    </row>
    <row r="8" spans="1:19" x14ac:dyDescent="0.2">
      <c r="A8" s="6"/>
      <c r="B8" s="15" t="s">
        <v>24</v>
      </c>
      <c r="C8" s="16"/>
      <c r="D8" s="59"/>
      <c r="E8" s="50"/>
      <c r="F8" s="52"/>
      <c r="G8" s="50"/>
      <c r="H8" s="52"/>
      <c r="I8" s="52"/>
      <c r="J8" s="52"/>
      <c r="S8" t="s">
        <v>14</v>
      </c>
    </row>
    <row r="9" spans="1:19" x14ac:dyDescent="0.2">
      <c r="A9" s="6" t="s">
        <v>128</v>
      </c>
      <c r="B9" s="7" t="s">
        <v>23</v>
      </c>
      <c r="C9" s="8" t="s">
        <v>17</v>
      </c>
      <c r="D9" s="57">
        <v>1</v>
      </c>
      <c r="E9" s="49">
        <v>0</v>
      </c>
      <c r="F9" s="51">
        <f>E9*D9</f>
        <v>0</v>
      </c>
      <c r="G9" s="49">
        <v>0</v>
      </c>
      <c r="H9" s="51">
        <f>G9*D9</f>
        <v>0</v>
      </c>
      <c r="I9" s="51">
        <f>E9+G9</f>
        <v>0</v>
      </c>
      <c r="J9" s="51">
        <f>I9*D9</f>
        <v>0</v>
      </c>
      <c r="S9" t="s">
        <v>15</v>
      </c>
    </row>
    <row r="10" spans="1:19" x14ac:dyDescent="0.2">
      <c r="A10" s="6"/>
      <c r="B10" s="15" t="s">
        <v>25</v>
      </c>
      <c r="C10" s="16"/>
      <c r="D10" s="59"/>
      <c r="E10" s="50"/>
      <c r="F10" s="52"/>
      <c r="G10" s="50"/>
      <c r="H10" s="52"/>
      <c r="I10" s="52"/>
      <c r="J10" s="52"/>
      <c r="S10" t="s">
        <v>14</v>
      </c>
    </row>
    <row r="11" spans="1:19" x14ac:dyDescent="0.2">
      <c r="A11" s="6" t="s">
        <v>129</v>
      </c>
      <c r="B11" s="7" t="s">
        <v>26</v>
      </c>
      <c r="C11" s="8" t="s">
        <v>17</v>
      </c>
      <c r="D11" s="57">
        <v>1</v>
      </c>
      <c r="E11" s="49">
        <v>0</v>
      </c>
      <c r="F11" s="51">
        <f>E11*D11</f>
        <v>0</v>
      </c>
      <c r="G11" s="49">
        <v>0</v>
      </c>
      <c r="H11" s="51">
        <f>G11*D11</f>
        <v>0</v>
      </c>
      <c r="I11" s="51">
        <f>E11+G11</f>
        <v>0</v>
      </c>
      <c r="J11" s="51">
        <f>I11*D11</f>
        <v>0</v>
      </c>
      <c r="S11" t="s">
        <v>15</v>
      </c>
    </row>
    <row r="12" spans="1:19" x14ac:dyDescent="0.2">
      <c r="A12" s="6"/>
      <c r="B12" s="15" t="s">
        <v>27</v>
      </c>
      <c r="C12" s="16"/>
      <c r="D12" s="59"/>
      <c r="E12" s="50"/>
      <c r="F12" s="52"/>
      <c r="G12" s="50"/>
      <c r="H12" s="52"/>
      <c r="I12" s="52"/>
      <c r="J12" s="52"/>
      <c r="S12" t="s">
        <v>14</v>
      </c>
    </row>
    <row r="13" spans="1:19" x14ac:dyDescent="0.2">
      <c r="A13" s="6" t="s">
        <v>130</v>
      </c>
      <c r="B13" s="7" t="s">
        <v>28</v>
      </c>
      <c r="C13" s="8" t="s">
        <v>17</v>
      </c>
      <c r="D13" s="57">
        <v>4</v>
      </c>
      <c r="E13" s="49">
        <v>0</v>
      </c>
      <c r="F13" s="51">
        <f>E13*D13</f>
        <v>0</v>
      </c>
      <c r="G13" s="49">
        <v>0</v>
      </c>
      <c r="H13" s="51">
        <f>G13*D13</f>
        <v>0</v>
      </c>
      <c r="I13" s="51">
        <f>E13+G13</f>
        <v>0</v>
      </c>
      <c r="J13" s="51">
        <f>I13*D13</f>
        <v>0</v>
      </c>
      <c r="S13" t="s">
        <v>15</v>
      </c>
    </row>
    <row r="14" spans="1:19" x14ac:dyDescent="0.2">
      <c r="A14" s="6"/>
      <c r="B14" s="15" t="s">
        <v>29</v>
      </c>
      <c r="C14" s="16"/>
      <c r="D14" s="59"/>
      <c r="E14" s="50"/>
      <c r="F14" s="52"/>
      <c r="G14" s="50"/>
      <c r="H14" s="52"/>
      <c r="I14" s="52"/>
      <c r="J14" s="52"/>
      <c r="S14" t="s">
        <v>14</v>
      </c>
    </row>
    <row r="15" spans="1:19" x14ac:dyDescent="0.2">
      <c r="A15" s="6" t="s">
        <v>131</v>
      </c>
      <c r="B15" s="7" t="s">
        <v>30</v>
      </c>
      <c r="C15" s="8" t="s">
        <v>17</v>
      </c>
      <c r="D15" s="57">
        <v>1</v>
      </c>
      <c r="E15" s="49">
        <v>0</v>
      </c>
      <c r="F15" s="51">
        <f>E15*D15</f>
        <v>0</v>
      </c>
      <c r="G15" s="49">
        <v>0</v>
      </c>
      <c r="H15" s="51">
        <f>G15*D15</f>
        <v>0</v>
      </c>
      <c r="I15" s="51">
        <f>E15+G15</f>
        <v>0</v>
      </c>
      <c r="J15" s="51">
        <f>I15*D15</f>
        <v>0</v>
      </c>
      <c r="S15" t="s">
        <v>15</v>
      </c>
    </row>
    <row r="16" spans="1:19" x14ac:dyDescent="0.2">
      <c r="A16" s="6" t="s">
        <v>132</v>
      </c>
      <c r="B16" s="7" t="s">
        <v>31</v>
      </c>
      <c r="C16" s="8" t="s">
        <v>17</v>
      </c>
      <c r="D16" s="57">
        <v>1</v>
      </c>
      <c r="E16" s="49">
        <v>0</v>
      </c>
      <c r="F16" s="51">
        <f>E16*D16</f>
        <v>0</v>
      </c>
      <c r="G16" s="49">
        <v>0</v>
      </c>
      <c r="H16" s="51">
        <f>G16*D16</f>
        <v>0</v>
      </c>
      <c r="I16" s="51">
        <f>E16+G16</f>
        <v>0</v>
      </c>
      <c r="J16" s="51">
        <f>I16*D16</f>
        <v>0</v>
      </c>
      <c r="S16" t="s">
        <v>15</v>
      </c>
    </row>
    <row r="17" spans="1:19" x14ac:dyDescent="0.2">
      <c r="A17" s="6"/>
      <c r="B17" s="12" t="s">
        <v>33</v>
      </c>
      <c r="C17" s="13"/>
      <c r="D17" s="58"/>
      <c r="E17" s="14"/>
      <c r="F17" s="53">
        <f>SUM(F6:F16)</f>
        <v>0</v>
      </c>
      <c r="G17" s="61"/>
      <c r="H17" s="53">
        <f>SUM(H6:H16)</f>
        <v>0</v>
      </c>
      <c r="I17" s="53"/>
      <c r="J17" s="53">
        <f>SUM(J6:J16)</f>
        <v>0</v>
      </c>
      <c r="S17" t="s">
        <v>32</v>
      </c>
    </row>
    <row r="18" spans="1:19" x14ac:dyDescent="0.2">
      <c r="A18" s="19"/>
      <c r="B18" s="20"/>
      <c r="C18" s="21"/>
      <c r="D18" s="57"/>
      <c r="E18" s="18"/>
      <c r="F18" s="51"/>
      <c r="G18" s="49"/>
      <c r="H18" s="51"/>
      <c r="I18" s="51"/>
      <c r="J18" s="51"/>
    </row>
    <row r="19" spans="1:19" x14ac:dyDescent="0.2">
      <c r="A19" s="6"/>
      <c r="B19" s="12" t="s">
        <v>237</v>
      </c>
      <c r="C19" s="13"/>
      <c r="D19" s="58"/>
      <c r="E19" s="14"/>
      <c r="F19" s="53"/>
      <c r="G19" s="61"/>
      <c r="H19" s="53"/>
      <c r="I19" s="53"/>
      <c r="J19" s="53"/>
      <c r="S19" t="s">
        <v>20</v>
      </c>
    </row>
    <row r="20" spans="1:19" x14ac:dyDescent="0.2">
      <c r="A20" s="6"/>
      <c r="B20" s="15" t="s">
        <v>239</v>
      </c>
      <c r="C20" s="16"/>
      <c r="D20" s="59"/>
      <c r="E20" s="17"/>
      <c r="F20" s="52"/>
      <c r="G20" s="50"/>
      <c r="H20" s="52"/>
      <c r="I20" s="52"/>
      <c r="J20" s="52"/>
    </row>
    <row r="21" spans="1:19" x14ac:dyDescent="0.2">
      <c r="A21" s="6" t="s">
        <v>133</v>
      </c>
      <c r="B21" s="20" t="s">
        <v>238</v>
      </c>
      <c r="C21" s="21" t="s">
        <v>17</v>
      </c>
      <c r="D21" s="57">
        <v>3</v>
      </c>
      <c r="E21" s="49">
        <v>0</v>
      </c>
      <c r="F21" s="51">
        <f>D21*E21</f>
        <v>0</v>
      </c>
      <c r="G21" s="49">
        <v>0</v>
      </c>
      <c r="H21" s="51">
        <f>D21*G21</f>
        <v>0</v>
      </c>
      <c r="I21" s="51">
        <f>G21+E21</f>
        <v>0</v>
      </c>
      <c r="J21" s="51">
        <f>I21*D21</f>
        <v>0</v>
      </c>
    </row>
    <row r="22" spans="1:19" x14ac:dyDescent="0.2">
      <c r="A22" s="19"/>
      <c r="B22" s="12" t="s">
        <v>237</v>
      </c>
      <c r="C22" s="13"/>
      <c r="D22" s="58"/>
      <c r="E22" s="61"/>
      <c r="F22" s="53">
        <f>SUM(F21)</f>
        <v>0</v>
      </c>
      <c r="G22" s="61"/>
      <c r="H22" s="53">
        <f>SUM(H21)</f>
        <v>0</v>
      </c>
      <c r="I22" s="53"/>
      <c r="J22" s="53">
        <f>SUM(J21)</f>
        <v>0</v>
      </c>
    </row>
    <row r="23" spans="1:19" x14ac:dyDescent="0.2">
      <c r="A23" s="19"/>
      <c r="B23" s="20"/>
      <c r="C23" s="21"/>
      <c r="D23" s="57"/>
      <c r="E23" s="49"/>
      <c r="F23" s="51"/>
      <c r="G23" s="49"/>
      <c r="H23" s="51"/>
      <c r="I23" s="51"/>
      <c r="J23" s="51"/>
    </row>
    <row r="24" spans="1:19" x14ac:dyDescent="0.2">
      <c r="A24" s="6"/>
      <c r="B24" s="12" t="s">
        <v>35</v>
      </c>
      <c r="C24" s="13"/>
      <c r="D24" s="58"/>
      <c r="E24" s="61"/>
      <c r="F24" s="53"/>
      <c r="G24" s="61"/>
      <c r="H24" s="53"/>
      <c r="I24" s="53"/>
      <c r="J24" s="53"/>
      <c r="S24" t="s">
        <v>34</v>
      </c>
    </row>
    <row r="25" spans="1:19" x14ac:dyDescent="0.2">
      <c r="A25" s="6"/>
      <c r="B25" s="15" t="s">
        <v>18</v>
      </c>
      <c r="C25" s="16"/>
      <c r="D25" s="59"/>
      <c r="E25" s="50"/>
      <c r="F25" s="52"/>
      <c r="G25" s="50"/>
      <c r="H25" s="52"/>
      <c r="I25" s="52"/>
      <c r="J25" s="52"/>
      <c r="S25" t="s">
        <v>14</v>
      </c>
    </row>
    <row r="26" spans="1:19" x14ac:dyDescent="0.2">
      <c r="A26" s="6" t="s">
        <v>134</v>
      </c>
      <c r="B26" s="7" t="s">
        <v>36</v>
      </c>
      <c r="C26" s="8" t="s">
        <v>19</v>
      </c>
      <c r="D26" s="57">
        <v>1</v>
      </c>
      <c r="E26" s="49">
        <v>0</v>
      </c>
      <c r="F26" s="51">
        <f>E26*D26</f>
        <v>0</v>
      </c>
      <c r="G26" s="49">
        <v>0</v>
      </c>
      <c r="H26" s="51">
        <f>G26*D26</f>
        <v>0</v>
      </c>
      <c r="I26" s="51">
        <f>E26+G26</f>
        <v>0</v>
      </c>
      <c r="J26" s="51">
        <f>I26*D26</f>
        <v>0</v>
      </c>
      <c r="S26" t="s">
        <v>15</v>
      </c>
    </row>
    <row r="27" spans="1:19" x14ac:dyDescent="0.2">
      <c r="A27" s="6" t="s">
        <v>135</v>
      </c>
      <c r="B27" s="7" t="s">
        <v>37</v>
      </c>
      <c r="C27" s="8" t="s">
        <v>19</v>
      </c>
      <c r="D27" s="57">
        <v>3</v>
      </c>
      <c r="E27" s="49">
        <v>0</v>
      </c>
      <c r="F27" s="51">
        <f>E27*D27</f>
        <v>0</v>
      </c>
      <c r="G27" s="49">
        <v>0</v>
      </c>
      <c r="H27" s="51">
        <f>G27*D27</f>
        <v>0</v>
      </c>
      <c r="I27" s="51">
        <f>E27+G27</f>
        <v>0</v>
      </c>
      <c r="J27" s="51">
        <f>I27*D27</f>
        <v>0</v>
      </c>
      <c r="S27" t="s">
        <v>15</v>
      </c>
    </row>
    <row r="28" spans="1:19" ht="25.5" x14ac:dyDescent="0.2">
      <c r="A28" s="6"/>
      <c r="B28" s="15" t="s">
        <v>38</v>
      </c>
      <c r="C28" s="16"/>
      <c r="D28" s="59"/>
      <c r="E28" s="50"/>
      <c r="F28" s="52"/>
      <c r="G28" s="50"/>
      <c r="H28" s="52"/>
      <c r="I28" s="52"/>
      <c r="J28" s="52"/>
      <c r="S28" t="s">
        <v>14</v>
      </c>
    </row>
    <row r="29" spans="1:19" ht="38.25" x14ac:dyDescent="0.2">
      <c r="A29" s="6" t="s">
        <v>136</v>
      </c>
      <c r="B29" s="7" t="s">
        <v>39</v>
      </c>
      <c r="C29" s="8" t="s">
        <v>17</v>
      </c>
      <c r="D29" s="57">
        <v>1</v>
      </c>
      <c r="E29" s="49">
        <v>0</v>
      </c>
      <c r="F29" s="51">
        <f>E29*D29</f>
        <v>0</v>
      </c>
      <c r="G29" s="49">
        <v>0</v>
      </c>
      <c r="H29" s="51">
        <f>G29*D29</f>
        <v>0</v>
      </c>
      <c r="I29" s="51">
        <f>E29+G29</f>
        <v>0</v>
      </c>
      <c r="J29" s="51">
        <f>I29*D29</f>
        <v>0</v>
      </c>
      <c r="S29" t="s">
        <v>15</v>
      </c>
    </row>
    <row r="30" spans="1:19" x14ac:dyDescent="0.2">
      <c r="A30" s="19"/>
      <c r="B30" s="20"/>
      <c r="C30" s="21"/>
      <c r="D30" s="57"/>
      <c r="E30" s="49"/>
      <c r="F30" s="51"/>
      <c r="G30" s="49"/>
      <c r="H30" s="51"/>
      <c r="I30" s="51"/>
      <c r="J30" s="51"/>
    </row>
    <row r="31" spans="1:19" x14ac:dyDescent="0.2">
      <c r="A31" s="6"/>
      <c r="B31" s="15" t="s">
        <v>40</v>
      </c>
      <c r="C31" s="16"/>
      <c r="D31" s="59"/>
      <c r="E31" s="50"/>
      <c r="F31" s="52"/>
      <c r="G31" s="50"/>
      <c r="H31" s="52"/>
      <c r="I31" s="52"/>
      <c r="J31" s="52"/>
      <c r="S31" t="s">
        <v>14</v>
      </c>
    </row>
    <row r="32" spans="1:19" x14ac:dyDescent="0.2">
      <c r="A32" s="6" t="s">
        <v>137</v>
      </c>
      <c r="B32" s="7" t="s">
        <v>41</v>
      </c>
      <c r="C32" s="8" t="s">
        <v>19</v>
      </c>
      <c r="D32" s="57">
        <v>1</v>
      </c>
      <c r="E32" s="49">
        <v>0</v>
      </c>
      <c r="F32" s="51">
        <f>D32*E32</f>
        <v>0</v>
      </c>
      <c r="G32" s="49">
        <v>0</v>
      </c>
      <c r="H32" s="51">
        <f>G32*D32</f>
        <v>0</v>
      </c>
      <c r="I32" s="51">
        <f>E32+G32</f>
        <v>0</v>
      </c>
      <c r="J32" s="51">
        <f>I32*D32</f>
        <v>0</v>
      </c>
      <c r="S32" t="s">
        <v>15</v>
      </c>
    </row>
    <row r="33" spans="1:19" x14ac:dyDescent="0.2">
      <c r="A33" s="6" t="s">
        <v>138</v>
      </c>
      <c r="B33" s="7" t="s">
        <v>42</v>
      </c>
      <c r="C33" s="8" t="s">
        <v>17</v>
      </c>
      <c r="D33" s="57">
        <v>1</v>
      </c>
      <c r="E33" s="49">
        <v>0</v>
      </c>
      <c r="F33" s="51">
        <f>D33*E33</f>
        <v>0</v>
      </c>
      <c r="G33" s="49">
        <v>0</v>
      </c>
      <c r="H33" s="51">
        <f>G33*D33</f>
        <v>0</v>
      </c>
      <c r="I33" s="51">
        <f>E33+G33</f>
        <v>0</v>
      </c>
      <c r="J33" s="51">
        <f>I33*D33</f>
        <v>0</v>
      </c>
      <c r="S33" t="s">
        <v>15</v>
      </c>
    </row>
    <row r="34" spans="1:19" x14ac:dyDescent="0.2">
      <c r="A34" s="6" t="s">
        <v>139</v>
      </c>
      <c r="B34" s="7" t="s">
        <v>43</v>
      </c>
      <c r="C34" s="8" t="s">
        <v>17</v>
      </c>
      <c r="D34" s="57">
        <v>1</v>
      </c>
      <c r="E34" s="49">
        <v>0</v>
      </c>
      <c r="F34" s="51">
        <f t="shared" ref="F34" si="0">D34*E34</f>
        <v>0</v>
      </c>
      <c r="G34" s="49">
        <v>0</v>
      </c>
      <c r="H34" s="51">
        <f>G34*D34</f>
        <v>0</v>
      </c>
      <c r="I34" s="51">
        <f>E34+G34</f>
        <v>0</v>
      </c>
      <c r="J34" s="51">
        <f>I34*D34</f>
        <v>0</v>
      </c>
      <c r="S34" t="s">
        <v>15</v>
      </c>
    </row>
    <row r="35" spans="1:19" x14ac:dyDescent="0.2">
      <c r="A35" s="19"/>
      <c r="B35" s="20"/>
      <c r="C35" s="21"/>
      <c r="D35" s="57"/>
      <c r="E35" s="49"/>
      <c r="F35" s="51"/>
      <c r="G35" s="49"/>
      <c r="H35" s="51"/>
      <c r="I35" s="51"/>
      <c r="J35" s="51"/>
    </row>
    <row r="36" spans="1:19" x14ac:dyDescent="0.2">
      <c r="A36" s="6"/>
      <c r="B36" s="15" t="s">
        <v>44</v>
      </c>
      <c r="C36" s="16"/>
      <c r="D36" s="59"/>
      <c r="E36" s="50"/>
      <c r="F36" s="52"/>
      <c r="G36" s="50"/>
      <c r="H36" s="52"/>
      <c r="I36" s="52"/>
      <c r="J36" s="52"/>
      <c r="S36" t="s">
        <v>14</v>
      </c>
    </row>
    <row r="37" spans="1:19" x14ac:dyDescent="0.2">
      <c r="A37" s="19" t="s">
        <v>140</v>
      </c>
      <c r="B37" s="7" t="s">
        <v>45</v>
      </c>
      <c r="C37" s="8" t="s">
        <v>46</v>
      </c>
      <c r="D37" s="57">
        <v>20</v>
      </c>
      <c r="E37" s="49">
        <v>0</v>
      </c>
      <c r="F37" s="51">
        <f>E37*D37</f>
        <v>0</v>
      </c>
      <c r="G37" s="49">
        <v>0</v>
      </c>
      <c r="H37" s="51">
        <f>G37*D37</f>
        <v>0</v>
      </c>
      <c r="I37" s="51">
        <f>E37+G37</f>
        <v>0</v>
      </c>
      <c r="J37" s="51">
        <f>I37*D37</f>
        <v>0</v>
      </c>
    </row>
    <row r="38" spans="1:19" x14ac:dyDescent="0.2">
      <c r="A38" s="19"/>
      <c r="B38" s="20"/>
      <c r="C38" s="21"/>
      <c r="D38" s="57"/>
      <c r="E38" s="49"/>
      <c r="F38" s="51"/>
      <c r="G38" s="49"/>
      <c r="H38" s="51"/>
      <c r="I38" s="51"/>
      <c r="J38" s="51"/>
    </row>
    <row r="39" spans="1:19" x14ac:dyDescent="0.2">
      <c r="A39" s="6"/>
      <c r="B39" s="12" t="s">
        <v>48</v>
      </c>
      <c r="C39" s="13"/>
      <c r="D39" s="58"/>
      <c r="E39" s="61"/>
      <c r="F39" s="53">
        <f>SUM(F25:F38)</f>
        <v>0</v>
      </c>
      <c r="G39" s="61"/>
      <c r="H39" s="53">
        <f>SUM(H25:H38)</f>
        <v>0</v>
      </c>
      <c r="I39" s="53"/>
      <c r="J39" s="53">
        <f>SUM(J25:J38)</f>
        <v>0</v>
      </c>
      <c r="S39" t="s">
        <v>47</v>
      </c>
    </row>
    <row r="40" spans="1:19" x14ac:dyDescent="0.2">
      <c r="A40" s="19"/>
      <c r="B40" s="20"/>
      <c r="C40" s="21"/>
      <c r="D40" s="57"/>
      <c r="E40" s="49"/>
      <c r="F40" s="51"/>
      <c r="G40" s="49"/>
      <c r="H40" s="51"/>
      <c r="I40" s="51"/>
      <c r="J40" s="51"/>
    </row>
    <row r="41" spans="1:19" x14ac:dyDescent="0.2">
      <c r="A41" s="6"/>
      <c r="B41" s="12" t="s">
        <v>50</v>
      </c>
      <c r="C41" s="13"/>
      <c r="D41" s="58"/>
      <c r="E41" s="61"/>
      <c r="F41" s="53"/>
      <c r="G41" s="61"/>
      <c r="H41" s="53"/>
      <c r="I41" s="53"/>
      <c r="J41" s="53"/>
      <c r="S41" t="s">
        <v>49</v>
      </c>
    </row>
    <row r="42" spans="1:19" ht="76.5" x14ac:dyDescent="0.2">
      <c r="A42" s="6"/>
      <c r="B42" s="15" t="s">
        <v>222</v>
      </c>
      <c r="C42" s="16"/>
      <c r="D42" s="59"/>
      <c r="E42" s="50"/>
      <c r="F42" s="52"/>
      <c r="G42" s="50"/>
      <c r="H42" s="52"/>
      <c r="I42" s="52"/>
      <c r="J42" s="52"/>
      <c r="S42" t="s">
        <v>14</v>
      </c>
    </row>
    <row r="43" spans="1:19" x14ac:dyDescent="0.2">
      <c r="A43" s="6" t="s">
        <v>141</v>
      </c>
      <c r="B43" s="7" t="s">
        <v>223</v>
      </c>
      <c r="C43" s="8" t="s">
        <v>17</v>
      </c>
      <c r="D43" s="57">
        <v>1</v>
      </c>
      <c r="E43" s="49">
        <v>0</v>
      </c>
      <c r="F43" s="51">
        <f>E43*D43</f>
        <v>0</v>
      </c>
      <c r="G43" s="49">
        <v>0</v>
      </c>
      <c r="H43" s="51">
        <f>G43*D43</f>
        <v>0</v>
      </c>
      <c r="I43" s="51">
        <f>E43+G43</f>
        <v>0</v>
      </c>
      <c r="J43" s="51">
        <f>I43*D43</f>
        <v>0</v>
      </c>
      <c r="S43" t="s">
        <v>15</v>
      </c>
    </row>
    <row r="44" spans="1:19" x14ac:dyDescent="0.2">
      <c r="A44" s="19"/>
      <c r="B44" s="20"/>
      <c r="C44" s="21"/>
      <c r="D44" s="57"/>
      <c r="E44" s="49"/>
      <c r="F44" s="51"/>
      <c r="G44" s="49"/>
      <c r="H44" s="51"/>
      <c r="I44" s="51"/>
      <c r="J44" s="51"/>
    </row>
    <row r="45" spans="1:19" ht="76.5" x14ac:dyDescent="0.2">
      <c r="A45" s="6"/>
      <c r="B45" s="15" t="s">
        <v>123</v>
      </c>
      <c r="C45" s="16"/>
      <c r="D45" s="59"/>
      <c r="E45" s="50"/>
      <c r="F45" s="52"/>
      <c r="G45" s="50"/>
      <c r="H45" s="52"/>
      <c r="I45" s="52"/>
      <c r="J45" s="52"/>
      <c r="S45" t="s">
        <v>14</v>
      </c>
    </row>
    <row r="46" spans="1:19" x14ac:dyDescent="0.2">
      <c r="A46" s="6" t="s">
        <v>142</v>
      </c>
      <c r="B46" s="7" t="s">
        <v>223</v>
      </c>
      <c r="C46" s="8" t="s">
        <v>17</v>
      </c>
      <c r="D46" s="57">
        <v>1</v>
      </c>
      <c r="E46" s="49">
        <v>0</v>
      </c>
      <c r="F46" s="51">
        <f>E46*D46</f>
        <v>0</v>
      </c>
      <c r="G46" s="49">
        <v>0</v>
      </c>
      <c r="H46" s="51">
        <f>G46*D46</f>
        <v>0</v>
      </c>
      <c r="I46" s="51">
        <f>E46+G46</f>
        <v>0</v>
      </c>
      <c r="J46" s="51">
        <f>I46*D46</f>
        <v>0</v>
      </c>
      <c r="S46" t="s">
        <v>15</v>
      </c>
    </row>
    <row r="47" spans="1:19" x14ac:dyDescent="0.2">
      <c r="A47" s="6"/>
      <c r="B47" s="12" t="s">
        <v>52</v>
      </c>
      <c r="C47" s="13"/>
      <c r="D47" s="58"/>
      <c r="E47" s="61"/>
      <c r="F47" s="53">
        <f>SUM(F42:F46)</f>
        <v>0</v>
      </c>
      <c r="G47" s="61"/>
      <c r="H47" s="53">
        <f>SUM(H42:H46)</f>
        <v>0</v>
      </c>
      <c r="I47" s="53"/>
      <c r="J47" s="53">
        <f>SUM(J42:J46)</f>
        <v>0</v>
      </c>
      <c r="S47" t="s">
        <v>51</v>
      </c>
    </row>
    <row r="48" spans="1:19" x14ac:dyDescent="0.2">
      <c r="A48" s="19"/>
      <c r="B48" s="20"/>
      <c r="C48" s="21"/>
      <c r="D48" s="57"/>
      <c r="E48" s="49"/>
      <c r="F48" s="51"/>
      <c r="G48" s="49"/>
      <c r="H48" s="51"/>
      <c r="I48" s="51"/>
      <c r="J48" s="51"/>
    </row>
    <row r="49" spans="1:19" x14ac:dyDescent="0.2">
      <c r="A49" s="6"/>
      <c r="B49" s="12" t="s">
        <v>54</v>
      </c>
      <c r="C49" s="13"/>
      <c r="D49" s="58"/>
      <c r="E49" s="61"/>
      <c r="F49" s="53"/>
      <c r="G49" s="61"/>
      <c r="H49" s="53"/>
      <c r="I49" s="53"/>
      <c r="J49" s="53"/>
      <c r="S49" t="s">
        <v>53</v>
      </c>
    </row>
    <row r="50" spans="1:19" ht="76.5" x14ac:dyDescent="0.2">
      <c r="A50" s="6"/>
      <c r="B50" s="15" t="s">
        <v>244</v>
      </c>
      <c r="C50" s="16"/>
      <c r="D50" s="59"/>
      <c r="E50" s="50"/>
      <c r="F50" s="52"/>
      <c r="G50" s="50"/>
      <c r="H50" s="52"/>
      <c r="I50" s="52"/>
      <c r="J50" s="52"/>
      <c r="S50" t="s">
        <v>14</v>
      </c>
    </row>
    <row r="51" spans="1:19" ht="25.5" x14ac:dyDescent="0.2">
      <c r="A51" s="6" t="s">
        <v>143</v>
      </c>
      <c r="B51" s="7" t="s">
        <v>242</v>
      </c>
      <c r="C51" s="8" t="s">
        <v>17</v>
      </c>
      <c r="D51" s="57">
        <v>1</v>
      </c>
      <c r="E51" s="49">
        <v>0</v>
      </c>
      <c r="F51" s="51">
        <f>E51*D51</f>
        <v>0</v>
      </c>
      <c r="G51" s="49">
        <v>0</v>
      </c>
      <c r="H51" s="51">
        <f>G51*D51</f>
        <v>0</v>
      </c>
      <c r="I51" s="51">
        <f>E51+G51</f>
        <v>0</v>
      </c>
      <c r="J51" s="51">
        <f>I51*D51</f>
        <v>0</v>
      </c>
      <c r="S51" t="s">
        <v>15</v>
      </c>
    </row>
    <row r="52" spans="1:19" ht="25.5" x14ac:dyDescent="0.2">
      <c r="A52" s="6" t="s">
        <v>240</v>
      </c>
      <c r="B52" s="7" t="s">
        <v>243</v>
      </c>
      <c r="C52" s="8" t="s">
        <v>17</v>
      </c>
      <c r="D52" s="57">
        <v>1</v>
      </c>
      <c r="E52" s="49">
        <v>0</v>
      </c>
      <c r="F52" s="51">
        <f>E52*D52</f>
        <v>0</v>
      </c>
      <c r="G52" s="49">
        <v>0</v>
      </c>
      <c r="H52" s="51">
        <f>G52*D52</f>
        <v>0</v>
      </c>
      <c r="I52" s="51">
        <f>E52+G52</f>
        <v>0</v>
      </c>
      <c r="J52" s="51">
        <f>I52*D52</f>
        <v>0</v>
      </c>
      <c r="S52" t="s">
        <v>15</v>
      </c>
    </row>
    <row r="53" spans="1:19" ht="51" x14ac:dyDescent="0.2">
      <c r="A53" s="6"/>
      <c r="B53" s="15" t="s">
        <v>247</v>
      </c>
      <c r="C53" s="16"/>
      <c r="D53" s="59"/>
      <c r="E53" s="50"/>
      <c r="F53" s="52"/>
      <c r="G53" s="50"/>
      <c r="H53" s="52"/>
      <c r="I53" s="52"/>
      <c r="J53" s="52"/>
      <c r="S53" t="s">
        <v>14</v>
      </c>
    </row>
    <row r="54" spans="1:19" x14ac:dyDescent="0.2">
      <c r="A54" s="19"/>
      <c r="B54" s="20" t="s">
        <v>248</v>
      </c>
      <c r="C54" s="8" t="s">
        <v>17</v>
      </c>
      <c r="D54" s="57">
        <v>5</v>
      </c>
      <c r="E54" s="49">
        <v>0</v>
      </c>
      <c r="F54" s="51">
        <f>E54*D54</f>
        <v>0</v>
      </c>
      <c r="G54" s="49">
        <v>0</v>
      </c>
      <c r="H54" s="51">
        <f>G54*D54</f>
        <v>0</v>
      </c>
      <c r="I54" s="51">
        <f>E54+G54</f>
        <v>0</v>
      </c>
      <c r="J54" s="51">
        <f>I54*D54</f>
        <v>0</v>
      </c>
      <c r="N54" s="48"/>
    </row>
    <row r="55" spans="1:19" x14ac:dyDescent="0.2">
      <c r="A55" s="6"/>
      <c r="B55" s="15" t="s">
        <v>257</v>
      </c>
      <c r="C55" s="16"/>
      <c r="D55" s="59"/>
      <c r="E55" s="50"/>
      <c r="F55" s="52"/>
      <c r="G55" s="50"/>
      <c r="H55" s="52"/>
      <c r="I55" s="52"/>
      <c r="J55" s="52"/>
      <c r="S55" t="s">
        <v>14</v>
      </c>
    </row>
    <row r="56" spans="1:19" ht="25.5" x14ac:dyDescent="0.2">
      <c r="A56" s="6" t="s">
        <v>241</v>
      </c>
      <c r="B56" s="7" t="s">
        <v>245</v>
      </c>
      <c r="C56" s="8" t="s">
        <v>17</v>
      </c>
      <c r="D56" s="57">
        <v>84</v>
      </c>
      <c r="E56" s="49">
        <v>0</v>
      </c>
      <c r="F56" s="51">
        <f>D56*E56</f>
        <v>0</v>
      </c>
      <c r="G56" s="49">
        <v>0</v>
      </c>
      <c r="H56" s="51">
        <f>G56*D56</f>
        <v>0</v>
      </c>
      <c r="I56" s="51">
        <f>E56+G56</f>
        <v>0</v>
      </c>
      <c r="J56" s="51">
        <f>I56*D56</f>
        <v>0</v>
      </c>
      <c r="S56" t="s">
        <v>15</v>
      </c>
    </row>
    <row r="57" spans="1:19" x14ac:dyDescent="0.2">
      <c r="A57" s="6" t="s">
        <v>144</v>
      </c>
      <c r="B57" s="7" t="s">
        <v>246</v>
      </c>
      <c r="C57" s="8" t="s">
        <v>17</v>
      </c>
      <c r="D57" s="57">
        <v>15</v>
      </c>
      <c r="E57" s="49">
        <v>0</v>
      </c>
      <c r="F57" s="51">
        <f>D57*E57</f>
        <v>0</v>
      </c>
      <c r="G57" s="49">
        <v>0</v>
      </c>
      <c r="H57" s="51">
        <f>G57*D57</f>
        <v>0</v>
      </c>
      <c r="I57" s="51">
        <f>E57+G57</f>
        <v>0</v>
      </c>
      <c r="J57" s="51">
        <f>I57*D57</f>
        <v>0</v>
      </c>
      <c r="S57" t="s">
        <v>15</v>
      </c>
    </row>
    <row r="58" spans="1:19" ht="76.5" x14ac:dyDescent="0.2">
      <c r="A58" s="6"/>
      <c r="B58" s="15" t="s">
        <v>124</v>
      </c>
      <c r="C58" s="16"/>
      <c r="D58" s="59"/>
      <c r="E58" s="50"/>
      <c r="F58" s="52"/>
      <c r="G58" s="50"/>
      <c r="H58" s="52"/>
      <c r="I58" s="52"/>
      <c r="J58" s="52"/>
      <c r="S58" t="s">
        <v>14</v>
      </c>
    </row>
    <row r="59" spans="1:19" x14ac:dyDescent="0.2">
      <c r="A59" s="6" t="s">
        <v>145</v>
      </c>
      <c r="B59" s="7" t="s">
        <v>232</v>
      </c>
      <c r="C59" s="8" t="s">
        <v>17</v>
      </c>
      <c r="D59" s="57">
        <v>180</v>
      </c>
      <c r="E59" s="49">
        <v>0</v>
      </c>
      <c r="F59" s="65">
        <f>E59*D59</f>
        <v>0</v>
      </c>
      <c r="G59" s="62">
        <v>0</v>
      </c>
      <c r="H59" s="51">
        <f>G59*D59</f>
        <v>0</v>
      </c>
      <c r="I59" s="51">
        <f>E59+G59</f>
        <v>0</v>
      </c>
      <c r="J59" s="51">
        <f>I59*D59</f>
        <v>0</v>
      </c>
      <c r="S59" t="s">
        <v>15</v>
      </c>
    </row>
    <row r="60" spans="1:19" x14ac:dyDescent="0.2">
      <c r="A60" s="6" t="s">
        <v>146</v>
      </c>
      <c r="B60" s="7" t="s">
        <v>55</v>
      </c>
      <c r="C60" s="8" t="s">
        <v>17</v>
      </c>
      <c r="D60" s="57">
        <v>180</v>
      </c>
      <c r="E60" s="49">
        <v>0</v>
      </c>
      <c r="F60" s="65">
        <f>E60*D60</f>
        <v>0</v>
      </c>
      <c r="G60" s="49">
        <v>0</v>
      </c>
      <c r="H60" s="51">
        <f>G60*D60</f>
        <v>0</v>
      </c>
      <c r="I60" s="51">
        <f>E60+G60</f>
        <v>0</v>
      </c>
      <c r="J60" s="51">
        <f>I60*D60</f>
        <v>0</v>
      </c>
      <c r="S60" t="s">
        <v>15</v>
      </c>
    </row>
    <row r="61" spans="1:19" x14ac:dyDescent="0.2">
      <c r="A61" s="19"/>
      <c r="B61" s="20"/>
      <c r="C61" s="21"/>
      <c r="D61" s="57"/>
      <c r="E61" s="49"/>
      <c r="F61" s="51"/>
      <c r="G61" s="49"/>
      <c r="H61" s="51"/>
      <c r="I61" s="51"/>
      <c r="J61" s="51"/>
    </row>
    <row r="62" spans="1:19" x14ac:dyDescent="0.2">
      <c r="A62" s="6"/>
      <c r="B62" s="12" t="s">
        <v>57</v>
      </c>
      <c r="C62" s="13"/>
      <c r="D62" s="58"/>
      <c r="E62" s="61"/>
      <c r="F62" s="53">
        <f>SUM(F50:F61)</f>
        <v>0</v>
      </c>
      <c r="G62" s="61"/>
      <c r="H62" s="53">
        <f>SUM(H50:H61)</f>
        <v>0</v>
      </c>
      <c r="I62" s="53"/>
      <c r="J62" s="53">
        <f>SUM(J50:J61)</f>
        <v>0</v>
      </c>
      <c r="S62" t="s">
        <v>56</v>
      </c>
    </row>
    <row r="63" spans="1:19" x14ac:dyDescent="0.2">
      <c r="A63" s="19"/>
      <c r="B63" s="20"/>
      <c r="C63" s="21"/>
      <c r="D63" s="57"/>
      <c r="E63" s="49"/>
      <c r="F63" s="51"/>
      <c r="G63" s="49"/>
      <c r="H63" s="51"/>
      <c r="I63" s="51"/>
      <c r="J63" s="51"/>
    </row>
    <row r="64" spans="1:19" x14ac:dyDescent="0.2">
      <c r="A64" s="6"/>
      <c r="B64" s="12" t="s">
        <v>59</v>
      </c>
      <c r="C64" s="13"/>
      <c r="D64" s="58"/>
      <c r="E64" s="61"/>
      <c r="F64" s="53"/>
      <c r="G64" s="61"/>
      <c r="H64" s="53"/>
      <c r="I64" s="53"/>
      <c r="J64" s="53"/>
      <c r="S64" t="s">
        <v>58</v>
      </c>
    </row>
    <row r="65" spans="1:19" x14ac:dyDescent="0.2">
      <c r="A65" s="19"/>
      <c r="B65" s="20"/>
      <c r="C65" s="21"/>
      <c r="D65" s="57"/>
      <c r="E65" s="49"/>
      <c r="F65" s="51"/>
      <c r="G65" s="49"/>
      <c r="H65" s="51"/>
      <c r="I65" s="51"/>
      <c r="J65" s="51"/>
    </row>
    <row r="66" spans="1:19" x14ac:dyDescent="0.2">
      <c r="A66" s="6"/>
      <c r="B66" s="15" t="s">
        <v>60</v>
      </c>
      <c r="C66" s="16"/>
      <c r="D66" s="59"/>
      <c r="E66" s="50"/>
      <c r="F66" s="52"/>
      <c r="G66" s="50"/>
      <c r="H66" s="52"/>
      <c r="I66" s="52"/>
      <c r="J66" s="52"/>
      <c r="S66" t="s">
        <v>14</v>
      </c>
    </row>
    <row r="67" spans="1:19" x14ac:dyDescent="0.2">
      <c r="A67" s="6" t="s">
        <v>147</v>
      </c>
      <c r="B67" s="7" t="s">
        <v>61</v>
      </c>
      <c r="C67" s="8" t="s">
        <v>17</v>
      </c>
      <c r="D67" s="57">
        <v>3</v>
      </c>
      <c r="E67" s="49">
        <v>0</v>
      </c>
      <c r="F67" s="65">
        <f>E67*D67</f>
        <v>0</v>
      </c>
      <c r="G67" s="49">
        <v>0</v>
      </c>
      <c r="H67" s="51">
        <f>G67*D67</f>
        <v>0</v>
      </c>
      <c r="I67" s="51">
        <f>E67+G67</f>
        <v>0</v>
      </c>
      <c r="J67" s="51">
        <f>I67*D67</f>
        <v>0</v>
      </c>
      <c r="S67" t="s">
        <v>15</v>
      </c>
    </row>
    <row r="68" spans="1:19" x14ac:dyDescent="0.2">
      <c r="A68" s="19"/>
      <c r="B68" s="20"/>
      <c r="C68" s="21"/>
      <c r="D68" s="57"/>
      <c r="E68" s="49"/>
      <c r="F68" s="51"/>
      <c r="G68" s="49"/>
      <c r="H68" s="51"/>
      <c r="I68" s="51"/>
      <c r="J68" s="51"/>
    </row>
    <row r="69" spans="1:19" x14ac:dyDescent="0.2">
      <c r="A69" s="6"/>
      <c r="B69" s="15" t="s">
        <v>62</v>
      </c>
      <c r="C69" s="16"/>
      <c r="D69" s="59"/>
      <c r="E69" s="50"/>
      <c r="F69" s="52"/>
      <c r="G69" s="50"/>
      <c r="H69" s="52"/>
      <c r="I69" s="52"/>
      <c r="J69" s="52"/>
      <c r="S69" t="s">
        <v>14</v>
      </c>
    </row>
    <row r="70" spans="1:19" x14ac:dyDescent="0.2">
      <c r="A70" s="6" t="s">
        <v>148</v>
      </c>
      <c r="B70" s="7" t="s">
        <v>63</v>
      </c>
      <c r="C70" s="8" t="s">
        <v>46</v>
      </c>
      <c r="D70" s="57">
        <v>250</v>
      </c>
      <c r="E70" s="49">
        <v>0</v>
      </c>
      <c r="F70" s="65">
        <f>E70*D70</f>
        <v>0</v>
      </c>
      <c r="G70" s="49">
        <v>0</v>
      </c>
      <c r="H70" s="51">
        <f>G70*D70</f>
        <v>0</v>
      </c>
      <c r="I70" s="51">
        <f>E70+G70</f>
        <v>0</v>
      </c>
      <c r="J70" s="51">
        <f>I70*D70</f>
        <v>0</v>
      </c>
      <c r="S70" t="s">
        <v>15</v>
      </c>
    </row>
    <row r="71" spans="1:19" x14ac:dyDescent="0.2">
      <c r="A71" s="19"/>
      <c r="B71" s="20"/>
      <c r="C71" s="21"/>
      <c r="D71" s="57"/>
      <c r="E71" s="49"/>
      <c r="F71" s="51"/>
      <c r="G71" s="49"/>
      <c r="H71" s="51"/>
      <c r="I71" s="51"/>
      <c r="J71" s="51"/>
    </row>
    <row r="72" spans="1:19" x14ac:dyDescent="0.2">
      <c r="A72" s="6"/>
      <c r="B72" s="15" t="s">
        <v>64</v>
      </c>
      <c r="C72" s="16"/>
      <c r="D72" s="59"/>
      <c r="E72" s="50"/>
      <c r="F72" s="52"/>
      <c r="G72" s="50"/>
      <c r="H72" s="52"/>
      <c r="I72" s="52"/>
      <c r="J72" s="52"/>
      <c r="S72" t="s">
        <v>14</v>
      </c>
    </row>
    <row r="73" spans="1:19" ht="51" x14ac:dyDescent="0.2">
      <c r="A73" s="6" t="s">
        <v>149</v>
      </c>
      <c r="B73" s="7" t="s">
        <v>65</v>
      </c>
      <c r="C73" s="8" t="s">
        <v>46</v>
      </c>
      <c r="D73" s="57">
        <v>1260</v>
      </c>
      <c r="E73" s="49">
        <v>0</v>
      </c>
      <c r="F73" s="65">
        <f>E73*D73</f>
        <v>0</v>
      </c>
      <c r="G73" s="49">
        <v>0</v>
      </c>
      <c r="H73" s="51">
        <f>G73*D73</f>
        <v>0</v>
      </c>
      <c r="I73" s="51">
        <f>E73+G73</f>
        <v>0</v>
      </c>
      <c r="J73" s="51">
        <f>I73*D73</f>
        <v>0</v>
      </c>
      <c r="S73" t="s">
        <v>15</v>
      </c>
    </row>
    <row r="74" spans="1:19" x14ac:dyDescent="0.2">
      <c r="A74" s="6" t="s">
        <v>150</v>
      </c>
      <c r="B74" s="7" t="s">
        <v>66</v>
      </c>
      <c r="C74" s="8" t="s">
        <v>17</v>
      </c>
      <c r="D74" s="57">
        <v>12</v>
      </c>
      <c r="E74" s="49">
        <v>0</v>
      </c>
      <c r="F74" s="65">
        <f>E74*D74</f>
        <v>0</v>
      </c>
      <c r="G74" s="49">
        <v>0</v>
      </c>
      <c r="H74" s="51">
        <f>G74*D74</f>
        <v>0</v>
      </c>
      <c r="I74" s="51">
        <f>E74+G74</f>
        <v>0</v>
      </c>
      <c r="J74" s="51">
        <f>I74*D74</f>
        <v>0</v>
      </c>
      <c r="S74" t="s">
        <v>15</v>
      </c>
    </row>
    <row r="75" spans="1:19" x14ac:dyDescent="0.2">
      <c r="A75" s="6" t="s">
        <v>151</v>
      </c>
      <c r="B75" s="7" t="s">
        <v>67</v>
      </c>
      <c r="C75" s="8" t="s">
        <v>17</v>
      </c>
      <c r="D75" s="57">
        <v>12</v>
      </c>
      <c r="E75" s="49">
        <v>0</v>
      </c>
      <c r="F75" s="65">
        <f>E75*D75</f>
        <v>0</v>
      </c>
      <c r="G75" s="49">
        <v>0</v>
      </c>
      <c r="H75" s="51">
        <f>G75*D75</f>
        <v>0</v>
      </c>
      <c r="I75" s="51">
        <f>E75+G75</f>
        <v>0</v>
      </c>
      <c r="J75" s="51">
        <f>I75*D75</f>
        <v>0</v>
      </c>
      <c r="S75" t="s">
        <v>15</v>
      </c>
    </row>
    <row r="76" spans="1:19" x14ac:dyDescent="0.2">
      <c r="A76" s="19"/>
      <c r="B76" s="20"/>
      <c r="C76" s="21"/>
      <c r="D76" s="57"/>
      <c r="E76" s="49"/>
      <c r="F76" s="51"/>
      <c r="G76" s="49"/>
      <c r="H76" s="51"/>
      <c r="I76" s="51"/>
      <c r="J76" s="51"/>
    </row>
    <row r="77" spans="1:19" x14ac:dyDescent="0.2">
      <c r="A77" s="6"/>
      <c r="B77" s="15" t="s">
        <v>68</v>
      </c>
      <c r="C77" s="16"/>
      <c r="D77" s="59"/>
      <c r="E77" s="50"/>
      <c r="F77" s="52"/>
      <c r="G77" s="50"/>
      <c r="H77" s="52"/>
      <c r="I77" s="52"/>
      <c r="J77" s="52"/>
      <c r="S77" t="s">
        <v>14</v>
      </c>
    </row>
    <row r="78" spans="1:19" x14ac:dyDescent="0.2">
      <c r="A78" s="19" t="s">
        <v>152</v>
      </c>
      <c r="B78" s="7" t="s">
        <v>224</v>
      </c>
      <c r="C78" s="8" t="s">
        <v>46</v>
      </c>
      <c r="D78" s="57">
        <v>60</v>
      </c>
      <c r="E78" s="49">
        <v>0</v>
      </c>
      <c r="F78" s="65">
        <f>E78*D78</f>
        <v>0</v>
      </c>
      <c r="G78" s="49">
        <v>0</v>
      </c>
      <c r="H78" s="51">
        <f t="shared" ref="H78:H83" si="1">G78*D78</f>
        <v>0</v>
      </c>
      <c r="I78" s="51">
        <f t="shared" ref="I78:I83" si="2">E78+G78</f>
        <v>0</v>
      </c>
      <c r="J78" s="51">
        <f t="shared" ref="J78:J83" si="3">I78*D78</f>
        <v>0</v>
      </c>
    </row>
    <row r="79" spans="1:19" x14ac:dyDescent="0.2">
      <c r="A79" s="19" t="s">
        <v>153</v>
      </c>
      <c r="B79" s="7" t="s">
        <v>249</v>
      </c>
      <c r="C79" s="8" t="s">
        <v>46</v>
      </c>
      <c r="D79" s="57">
        <v>20</v>
      </c>
      <c r="E79" s="49">
        <v>0</v>
      </c>
      <c r="F79" s="65">
        <f t="shared" ref="F79:F83" si="4">E79*D79</f>
        <v>0</v>
      </c>
      <c r="G79" s="49">
        <v>0</v>
      </c>
      <c r="H79" s="51">
        <f t="shared" si="1"/>
        <v>0</v>
      </c>
      <c r="I79" s="51">
        <f t="shared" si="2"/>
        <v>0</v>
      </c>
      <c r="J79" s="51">
        <f t="shared" si="3"/>
        <v>0</v>
      </c>
    </row>
    <row r="80" spans="1:19" x14ac:dyDescent="0.2">
      <c r="A80" s="19" t="s">
        <v>154</v>
      </c>
      <c r="B80" s="7" t="s">
        <v>250</v>
      </c>
      <c r="C80" s="8" t="s">
        <v>46</v>
      </c>
      <c r="D80" s="57">
        <v>20</v>
      </c>
      <c r="E80" s="49">
        <v>0</v>
      </c>
      <c r="F80" s="65">
        <f t="shared" ref="F80" si="5">E80*D80</f>
        <v>0</v>
      </c>
      <c r="G80" s="49">
        <v>0</v>
      </c>
      <c r="H80" s="51">
        <f t="shared" si="1"/>
        <v>0</v>
      </c>
      <c r="I80" s="51">
        <f t="shared" si="2"/>
        <v>0</v>
      </c>
      <c r="J80" s="51">
        <f t="shared" si="3"/>
        <v>0</v>
      </c>
    </row>
    <row r="81" spans="1:19" x14ac:dyDescent="0.2">
      <c r="A81" s="19" t="s">
        <v>155</v>
      </c>
      <c r="B81" s="7" t="s">
        <v>69</v>
      </c>
      <c r="C81" s="8" t="s">
        <v>46</v>
      </c>
      <c r="D81" s="57">
        <v>160</v>
      </c>
      <c r="E81" s="49">
        <v>0</v>
      </c>
      <c r="F81" s="65">
        <f t="shared" si="4"/>
        <v>0</v>
      </c>
      <c r="G81" s="49">
        <v>0</v>
      </c>
      <c r="H81" s="51">
        <f t="shared" si="1"/>
        <v>0</v>
      </c>
      <c r="I81" s="51">
        <f t="shared" si="2"/>
        <v>0</v>
      </c>
      <c r="J81" s="51">
        <f t="shared" si="3"/>
        <v>0</v>
      </c>
      <c r="S81" t="s">
        <v>15</v>
      </c>
    </row>
    <row r="82" spans="1:19" x14ac:dyDescent="0.2">
      <c r="A82" s="19" t="s">
        <v>156</v>
      </c>
      <c r="B82" s="7" t="s">
        <v>70</v>
      </c>
      <c r="C82" s="8" t="s">
        <v>46</v>
      </c>
      <c r="D82" s="57">
        <v>60</v>
      </c>
      <c r="E82" s="49">
        <v>0</v>
      </c>
      <c r="F82" s="65">
        <f t="shared" si="4"/>
        <v>0</v>
      </c>
      <c r="G82" s="49">
        <v>0</v>
      </c>
      <c r="H82" s="51">
        <f t="shared" si="1"/>
        <v>0</v>
      </c>
      <c r="I82" s="51">
        <f t="shared" si="2"/>
        <v>0</v>
      </c>
      <c r="J82" s="51">
        <f t="shared" si="3"/>
        <v>0</v>
      </c>
      <c r="S82" t="s">
        <v>15</v>
      </c>
    </row>
    <row r="83" spans="1:19" x14ac:dyDescent="0.2">
      <c r="A83" s="19" t="s">
        <v>157</v>
      </c>
      <c r="B83" s="7" t="s">
        <v>71</v>
      </c>
      <c r="C83" s="8" t="s">
        <v>46</v>
      </c>
      <c r="D83" s="57">
        <v>60</v>
      </c>
      <c r="E83" s="49">
        <v>0</v>
      </c>
      <c r="F83" s="65">
        <f t="shared" si="4"/>
        <v>0</v>
      </c>
      <c r="G83" s="49">
        <v>0</v>
      </c>
      <c r="H83" s="51">
        <f t="shared" si="1"/>
        <v>0</v>
      </c>
      <c r="I83" s="51">
        <f t="shared" si="2"/>
        <v>0</v>
      </c>
      <c r="J83" s="51">
        <f t="shared" si="3"/>
        <v>0</v>
      </c>
    </row>
    <row r="84" spans="1:19" x14ac:dyDescent="0.2">
      <c r="A84" s="19"/>
      <c r="B84" s="20"/>
      <c r="C84" s="21"/>
      <c r="D84" s="57"/>
      <c r="E84" s="49"/>
      <c r="F84" s="51"/>
      <c r="G84" s="49"/>
      <c r="H84" s="51"/>
      <c r="I84" s="51"/>
      <c r="J84" s="51"/>
    </row>
    <row r="85" spans="1:19" ht="25.5" x14ac:dyDescent="0.2">
      <c r="A85" s="6"/>
      <c r="B85" s="15" t="s">
        <v>72</v>
      </c>
      <c r="C85" s="16"/>
      <c r="D85" s="59"/>
      <c r="E85" s="50"/>
      <c r="F85" s="52"/>
      <c r="G85" s="50"/>
      <c r="H85" s="52"/>
      <c r="I85" s="52"/>
      <c r="J85" s="52"/>
      <c r="S85" t="s">
        <v>14</v>
      </c>
    </row>
    <row r="86" spans="1:19" x14ac:dyDescent="0.2">
      <c r="A86" s="19" t="s">
        <v>158</v>
      </c>
      <c r="B86" s="7" t="s">
        <v>73</v>
      </c>
      <c r="C86" s="8" t="s">
        <v>46</v>
      </c>
      <c r="D86" s="57">
        <v>160</v>
      </c>
      <c r="E86" s="49">
        <v>0</v>
      </c>
      <c r="F86" s="65">
        <f>E86*D86</f>
        <v>0</v>
      </c>
      <c r="G86" s="49">
        <v>0</v>
      </c>
      <c r="H86" s="51">
        <f>G86*D86</f>
        <v>0</v>
      </c>
      <c r="I86" s="51">
        <f>E86+G86</f>
        <v>0</v>
      </c>
      <c r="J86" s="51">
        <f>I86*D86</f>
        <v>0</v>
      </c>
    </row>
    <row r="87" spans="1:19" ht="38.25" x14ac:dyDescent="0.2">
      <c r="A87" s="6" t="s">
        <v>159</v>
      </c>
      <c r="B87" s="7" t="s">
        <v>74</v>
      </c>
      <c r="C87" s="8" t="s">
        <v>17</v>
      </c>
      <c r="D87" s="57">
        <v>160</v>
      </c>
      <c r="E87" s="49">
        <v>0</v>
      </c>
      <c r="F87" s="65">
        <f>E87*D87</f>
        <v>0</v>
      </c>
      <c r="G87" s="49">
        <v>0</v>
      </c>
      <c r="H87" s="51">
        <f>G87*D87</f>
        <v>0</v>
      </c>
      <c r="I87" s="51">
        <f>E87+G87</f>
        <v>0</v>
      </c>
      <c r="J87" s="51">
        <f>I87*D87</f>
        <v>0</v>
      </c>
      <c r="S87" t="s">
        <v>15</v>
      </c>
    </row>
    <row r="88" spans="1:19" x14ac:dyDescent="0.2">
      <c r="A88" s="19"/>
      <c r="B88" s="20"/>
      <c r="C88" s="21"/>
      <c r="D88" s="57"/>
      <c r="E88" s="49"/>
      <c r="F88" s="51"/>
      <c r="G88" s="49"/>
      <c r="H88" s="51"/>
      <c r="I88" s="51"/>
      <c r="J88" s="51"/>
    </row>
    <row r="89" spans="1:19" x14ac:dyDescent="0.2">
      <c r="A89" s="6"/>
      <c r="B89" s="15" t="s">
        <v>75</v>
      </c>
      <c r="C89" s="16"/>
      <c r="D89" s="59"/>
      <c r="E89" s="50"/>
      <c r="F89" s="52"/>
      <c r="G89" s="50"/>
      <c r="H89" s="52"/>
      <c r="I89" s="52"/>
      <c r="J89" s="52"/>
      <c r="S89" t="s">
        <v>14</v>
      </c>
    </row>
    <row r="90" spans="1:19" x14ac:dyDescent="0.2">
      <c r="A90" s="19" t="s">
        <v>160</v>
      </c>
      <c r="B90" s="7" t="s">
        <v>225</v>
      </c>
      <c r="C90" s="8" t="s">
        <v>17</v>
      </c>
      <c r="D90" s="57">
        <v>30</v>
      </c>
      <c r="E90" s="49">
        <v>0</v>
      </c>
      <c r="F90" s="65">
        <f>E90*D90</f>
        <v>0</v>
      </c>
      <c r="G90" s="49">
        <v>0</v>
      </c>
      <c r="H90" s="51">
        <f>G90*D90</f>
        <v>0</v>
      </c>
      <c r="I90" s="51">
        <f>E90+G90</f>
        <v>0</v>
      </c>
      <c r="J90" s="51">
        <f>I90*D90</f>
        <v>0</v>
      </c>
    </row>
    <row r="91" spans="1:19" x14ac:dyDescent="0.2">
      <c r="A91" s="19" t="s">
        <v>161</v>
      </c>
      <c r="B91" s="7" t="s">
        <v>226</v>
      </c>
      <c r="C91" s="8" t="s">
        <v>17</v>
      </c>
      <c r="D91" s="57">
        <v>16</v>
      </c>
      <c r="E91" s="49">
        <v>0</v>
      </c>
      <c r="F91" s="65">
        <f>E91*D91</f>
        <v>0</v>
      </c>
      <c r="G91" s="49">
        <v>0</v>
      </c>
      <c r="H91" s="51">
        <f t="shared" ref="H91:H92" si="6">G91*D91</f>
        <v>0</v>
      </c>
      <c r="I91" s="51">
        <f t="shared" ref="I91:I92" si="7">E91+G91</f>
        <v>0</v>
      </c>
      <c r="J91" s="51">
        <f t="shared" ref="J91:J92" si="8">I91*D91</f>
        <v>0</v>
      </c>
    </row>
    <row r="92" spans="1:19" x14ac:dyDescent="0.2">
      <c r="A92" s="19" t="s">
        <v>162</v>
      </c>
      <c r="B92" s="7" t="s">
        <v>227</v>
      </c>
      <c r="C92" s="8" t="s">
        <v>17</v>
      </c>
      <c r="D92" s="57">
        <v>8</v>
      </c>
      <c r="E92" s="49">
        <v>0</v>
      </c>
      <c r="F92" s="65">
        <f>E92*D92</f>
        <v>0</v>
      </c>
      <c r="G92" s="49">
        <v>0</v>
      </c>
      <c r="H92" s="51">
        <f t="shared" si="6"/>
        <v>0</v>
      </c>
      <c r="I92" s="51">
        <f t="shared" si="7"/>
        <v>0</v>
      </c>
      <c r="J92" s="51">
        <f t="shared" si="8"/>
        <v>0</v>
      </c>
    </row>
    <row r="93" spans="1:19" x14ac:dyDescent="0.2">
      <c r="A93" s="19"/>
      <c r="B93" s="20"/>
      <c r="C93" s="21"/>
      <c r="D93" s="57"/>
      <c r="E93" s="49"/>
      <c r="F93" s="51"/>
      <c r="G93" s="49"/>
      <c r="H93" s="51"/>
      <c r="I93" s="51"/>
      <c r="J93" s="51"/>
    </row>
    <row r="94" spans="1:19" x14ac:dyDescent="0.2">
      <c r="A94" s="6"/>
      <c r="B94" s="15" t="s">
        <v>76</v>
      </c>
      <c r="C94" s="16"/>
      <c r="D94" s="59"/>
      <c r="E94" s="50"/>
      <c r="F94" s="52"/>
      <c r="G94" s="50"/>
      <c r="H94" s="52"/>
      <c r="I94" s="52"/>
      <c r="J94" s="52"/>
      <c r="S94" t="s">
        <v>14</v>
      </c>
    </row>
    <row r="95" spans="1:19" x14ac:dyDescent="0.2">
      <c r="A95" s="19" t="s">
        <v>163</v>
      </c>
      <c r="B95" s="7" t="s">
        <v>77</v>
      </c>
      <c r="C95" s="8" t="s">
        <v>17</v>
      </c>
      <c r="D95" s="57">
        <v>50</v>
      </c>
      <c r="E95" s="49">
        <v>0</v>
      </c>
      <c r="F95" s="65">
        <f>E95*D95</f>
        <v>0</v>
      </c>
      <c r="G95" s="49">
        <v>0</v>
      </c>
      <c r="H95" s="51">
        <f>G95*D95</f>
        <v>0</v>
      </c>
      <c r="I95" s="51">
        <f>E95+G95</f>
        <v>0</v>
      </c>
      <c r="J95" s="51">
        <f>I95*D95</f>
        <v>0</v>
      </c>
    </row>
    <row r="96" spans="1:19" x14ac:dyDescent="0.2">
      <c r="A96" s="19" t="s">
        <v>164</v>
      </c>
      <c r="B96" s="7" t="s">
        <v>228</v>
      </c>
      <c r="C96" s="8" t="s">
        <v>17</v>
      </c>
      <c r="D96" s="57">
        <v>16</v>
      </c>
      <c r="E96" s="49">
        <v>0</v>
      </c>
      <c r="F96" s="65">
        <f>E96*D96</f>
        <v>0</v>
      </c>
      <c r="G96" s="49">
        <v>0</v>
      </c>
      <c r="H96" s="51">
        <f t="shared" ref="H96:H97" si="9">G96*D96</f>
        <v>0</v>
      </c>
      <c r="I96" s="51">
        <f t="shared" ref="I96:I97" si="10">E96+G96</f>
        <v>0</v>
      </c>
      <c r="J96" s="51">
        <f t="shared" ref="J96:J97" si="11">I96*D96</f>
        <v>0</v>
      </c>
      <c r="S96" t="s">
        <v>15</v>
      </c>
    </row>
    <row r="97" spans="1:19" x14ac:dyDescent="0.2">
      <c r="A97" s="19" t="s">
        <v>165</v>
      </c>
      <c r="B97" s="7" t="s">
        <v>229</v>
      </c>
      <c r="C97" s="8" t="s">
        <v>17</v>
      </c>
      <c r="D97" s="57">
        <v>24</v>
      </c>
      <c r="E97" s="49">
        <v>0</v>
      </c>
      <c r="F97" s="65">
        <f>E97*D97</f>
        <v>0</v>
      </c>
      <c r="G97" s="49">
        <v>0</v>
      </c>
      <c r="H97" s="51">
        <f t="shared" si="9"/>
        <v>0</v>
      </c>
      <c r="I97" s="51">
        <f t="shared" si="10"/>
        <v>0</v>
      </c>
      <c r="J97" s="51">
        <f t="shared" si="11"/>
        <v>0</v>
      </c>
      <c r="S97" t="s">
        <v>15</v>
      </c>
    </row>
    <row r="98" spans="1:19" x14ac:dyDescent="0.2">
      <c r="A98" s="19"/>
      <c r="B98" s="20"/>
      <c r="C98" s="21"/>
      <c r="D98" s="57"/>
      <c r="E98" s="49"/>
      <c r="F98" s="51"/>
      <c r="G98" s="49"/>
      <c r="H98" s="51"/>
      <c r="I98" s="51"/>
      <c r="J98" s="51"/>
    </row>
    <row r="99" spans="1:19" x14ac:dyDescent="0.2">
      <c r="A99" s="6"/>
      <c r="B99" s="15" t="s">
        <v>233</v>
      </c>
      <c r="C99" s="16"/>
      <c r="D99" s="59"/>
      <c r="E99" s="50"/>
      <c r="F99" s="52"/>
      <c r="G99" s="50"/>
      <c r="H99" s="52"/>
      <c r="I99" s="52"/>
      <c r="J99" s="52"/>
      <c r="S99" t="s">
        <v>14</v>
      </c>
    </row>
    <row r="100" spans="1:19" ht="25.5" x14ac:dyDescent="0.2">
      <c r="A100" s="19" t="s">
        <v>166</v>
      </c>
      <c r="B100" s="7" t="s">
        <v>234</v>
      </c>
      <c r="C100" s="8" t="s">
        <v>78</v>
      </c>
      <c r="D100" s="57">
        <v>4</v>
      </c>
      <c r="E100" s="49">
        <v>0</v>
      </c>
      <c r="F100" s="65">
        <f>E100*D100</f>
        <v>0</v>
      </c>
      <c r="G100" s="49">
        <v>0</v>
      </c>
      <c r="H100" s="51">
        <f>G100*D100</f>
        <v>0</v>
      </c>
      <c r="I100" s="51">
        <f>E100+G100</f>
        <v>0</v>
      </c>
      <c r="J100" s="51">
        <f>I100*D100</f>
        <v>0</v>
      </c>
    </row>
    <row r="101" spans="1:19" x14ac:dyDescent="0.2">
      <c r="A101" s="19"/>
      <c r="B101" s="20"/>
      <c r="C101" s="21"/>
      <c r="D101" s="57"/>
      <c r="E101" s="49"/>
      <c r="F101" s="51"/>
      <c r="G101" s="49"/>
      <c r="H101" s="51"/>
      <c r="I101" s="51"/>
      <c r="J101" s="51"/>
    </row>
    <row r="102" spans="1:19" ht="38.25" x14ac:dyDescent="0.2">
      <c r="A102" s="6"/>
      <c r="B102" s="15" t="s">
        <v>125</v>
      </c>
      <c r="C102" s="16"/>
      <c r="D102" s="59"/>
      <c r="E102" s="50"/>
      <c r="F102" s="52"/>
      <c r="G102" s="50"/>
      <c r="H102" s="52"/>
      <c r="I102" s="52"/>
      <c r="J102" s="52"/>
      <c r="S102" t="s">
        <v>14</v>
      </c>
    </row>
    <row r="103" spans="1:19" x14ac:dyDescent="0.2">
      <c r="A103" s="19" t="s">
        <v>167</v>
      </c>
      <c r="B103" s="7" t="s">
        <v>79</v>
      </c>
      <c r="C103" s="8" t="s">
        <v>46</v>
      </c>
      <c r="D103" s="57">
        <v>25</v>
      </c>
      <c r="E103" s="49">
        <v>0</v>
      </c>
      <c r="F103" s="65">
        <f>E103*D103</f>
        <v>0</v>
      </c>
      <c r="G103" s="49">
        <v>0</v>
      </c>
      <c r="H103" s="51">
        <f>G103*D103</f>
        <v>0</v>
      </c>
      <c r="I103" s="51">
        <f>E103+G103</f>
        <v>0</v>
      </c>
      <c r="J103" s="51">
        <f>I103*D103</f>
        <v>0</v>
      </c>
    </row>
    <row r="104" spans="1:19" x14ac:dyDescent="0.2">
      <c r="A104" s="19" t="s">
        <v>168</v>
      </c>
      <c r="B104" s="7" t="s">
        <v>80</v>
      </c>
      <c r="C104" s="8" t="s">
        <v>46</v>
      </c>
      <c r="D104" s="57">
        <v>100</v>
      </c>
      <c r="E104" s="49">
        <v>0</v>
      </c>
      <c r="F104" s="65">
        <f>E104*D104</f>
        <v>0</v>
      </c>
      <c r="G104" s="49">
        <v>0</v>
      </c>
      <c r="H104" s="51">
        <f t="shared" ref="H104:H105" si="12">G104*D104</f>
        <v>0</v>
      </c>
      <c r="I104" s="51">
        <f t="shared" ref="I104:I105" si="13">E104+G104</f>
        <v>0</v>
      </c>
      <c r="J104" s="51">
        <f t="shared" ref="J104:J105" si="14">I104*D104</f>
        <v>0</v>
      </c>
      <c r="S104" t="s">
        <v>15</v>
      </c>
    </row>
    <row r="105" spans="1:19" x14ac:dyDescent="0.2">
      <c r="A105" s="19" t="s">
        <v>169</v>
      </c>
      <c r="B105" s="7" t="s">
        <v>81</v>
      </c>
      <c r="C105" s="8" t="s">
        <v>46</v>
      </c>
      <c r="D105" s="57">
        <v>3</v>
      </c>
      <c r="E105" s="49">
        <v>0</v>
      </c>
      <c r="F105" s="65">
        <f>E105*D105</f>
        <v>0</v>
      </c>
      <c r="G105" s="49">
        <v>0</v>
      </c>
      <c r="H105" s="51">
        <f t="shared" si="12"/>
        <v>0</v>
      </c>
      <c r="I105" s="51">
        <f t="shared" si="13"/>
        <v>0</v>
      </c>
      <c r="J105" s="51">
        <f t="shared" si="14"/>
        <v>0</v>
      </c>
    </row>
    <row r="106" spans="1:19" x14ac:dyDescent="0.2">
      <c r="A106" s="19"/>
      <c r="B106" s="20"/>
      <c r="C106" s="21"/>
      <c r="D106" s="57"/>
      <c r="E106" s="49"/>
      <c r="F106" s="51"/>
      <c r="G106" s="49"/>
      <c r="H106" s="51"/>
      <c r="I106" s="51"/>
      <c r="J106" s="51"/>
    </row>
    <row r="107" spans="1:19" x14ac:dyDescent="0.2">
      <c r="A107" s="6" t="s">
        <v>170</v>
      </c>
      <c r="B107" s="7" t="s">
        <v>82</v>
      </c>
      <c r="C107" s="8" t="s">
        <v>46</v>
      </c>
      <c r="D107" s="57">
        <v>30</v>
      </c>
      <c r="E107" s="49">
        <v>0</v>
      </c>
      <c r="F107" s="65">
        <f>E107*D107</f>
        <v>0</v>
      </c>
      <c r="G107" s="49">
        <v>0</v>
      </c>
      <c r="H107" s="51">
        <f>G107*D107</f>
        <v>0</v>
      </c>
      <c r="I107" s="51">
        <f>E107+G107</f>
        <v>0</v>
      </c>
      <c r="J107" s="51">
        <f>I107*D107</f>
        <v>0</v>
      </c>
      <c r="S107" t="s">
        <v>15</v>
      </c>
    </row>
    <row r="108" spans="1:19" x14ac:dyDescent="0.2">
      <c r="A108" s="19"/>
      <c r="B108" s="20"/>
      <c r="C108" s="21"/>
      <c r="D108" s="57"/>
      <c r="E108" s="49"/>
      <c r="F108" s="51"/>
      <c r="G108" s="49"/>
      <c r="H108" s="51"/>
      <c r="I108" s="51"/>
      <c r="J108" s="51"/>
    </row>
    <row r="109" spans="1:19" x14ac:dyDescent="0.2">
      <c r="A109" s="6"/>
      <c r="B109" s="15" t="s">
        <v>236</v>
      </c>
      <c r="C109" s="16"/>
      <c r="D109" s="59"/>
      <c r="E109" s="50"/>
      <c r="F109" s="52"/>
      <c r="G109" s="50"/>
      <c r="H109" s="52"/>
      <c r="I109" s="52"/>
      <c r="J109" s="52"/>
      <c r="S109" t="s">
        <v>14</v>
      </c>
    </row>
    <row r="110" spans="1:19" x14ac:dyDescent="0.2">
      <c r="A110" s="19" t="s">
        <v>171</v>
      </c>
      <c r="B110" s="7" t="s">
        <v>235</v>
      </c>
      <c r="C110" s="8" t="s">
        <v>46</v>
      </c>
      <c r="D110" s="57">
        <v>120</v>
      </c>
      <c r="E110" s="49">
        <v>0</v>
      </c>
      <c r="F110" s="65">
        <f>E110*D110</f>
        <v>0</v>
      </c>
      <c r="G110" s="49">
        <v>0</v>
      </c>
      <c r="H110" s="51">
        <f>G110*D110</f>
        <v>0</v>
      </c>
      <c r="I110" s="51">
        <f>E110+G110</f>
        <v>0</v>
      </c>
      <c r="J110" s="51">
        <f>I110*D110</f>
        <v>0</v>
      </c>
    </row>
    <row r="111" spans="1:19" x14ac:dyDescent="0.2">
      <c r="A111" s="19"/>
      <c r="B111" s="20"/>
      <c r="C111" s="21"/>
      <c r="D111" s="57"/>
      <c r="E111" s="49"/>
      <c r="F111" s="51"/>
      <c r="G111" s="49"/>
      <c r="H111" s="51"/>
      <c r="I111" s="51"/>
      <c r="J111" s="51"/>
    </row>
    <row r="112" spans="1:19" x14ac:dyDescent="0.2">
      <c r="A112" s="6"/>
      <c r="B112" s="12" t="s">
        <v>84</v>
      </c>
      <c r="C112" s="13"/>
      <c r="D112" s="58"/>
      <c r="E112" s="61"/>
      <c r="F112" s="53">
        <f>SUM(F65:F111)</f>
        <v>0</v>
      </c>
      <c r="G112" s="61"/>
      <c r="H112" s="53">
        <f>SUM(H65:H111)</f>
        <v>0</v>
      </c>
      <c r="I112" s="53"/>
      <c r="J112" s="53">
        <f>SUM(J65:J111)</f>
        <v>0</v>
      </c>
      <c r="S112" t="s">
        <v>83</v>
      </c>
    </row>
    <row r="113" spans="1:19" x14ac:dyDescent="0.2">
      <c r="A113" s="19"/>
      <c r="B113" s="20"/>
      <c r="C113" s="21"/>
      <c r="D113" s="57"/>
      <c r="E113" s="49"/>
      <c r="F113" s="51"/>
      <c r="G113" s="49"/>
      <c r="H113" s="51"/>
      <c r="I113" s="51"/>
      <c r="J113" s="51"/>
    </row>
    <row r="114" spans="1:19" x14ac:dyDescent="0.2">
      <c r="A114" s="6"/>
      <c r="B114" s="12" t="s">
        <v>86</v>
      </c>
      <c r="C114" s="13"/>
      <c r="D114" s="58"/>
      <c r="E114" s="61"/>
      <c r="F114" s="53"/>
      <c r="G114" s="61"/>
      <c r="H114" s="53"/>
      <c r="I114" s="53"/>
      <c r="J114" s="53"/>
      <c r="S114" t="s">
        <v>85</v>
      </c>
    </row>
    <row r="115" spans="1:19" ht="51" x14ac:dyDescent="0.2">
      <c r="A115" s="6"/>
      <c r="B115" s="15" t="s">
        <v>126</v>
      </c>
      <c r="C115" s="16"/>
      <c r="D115" s="59"/>
      <c r="E115" s="50"/>
      <c r="F115" s="52"/>
      <c r="G115" s="50"/>
      <c r="H115" s="52"/>
      <c r="I115" s="52"/>
      <c r="J115" s="52"/>
      <c r="S115" t="s">
        <v>14</v>
      </c>
    </row>
    <row r="116" spans="1:19" x14ac:dyDescent="0.2">
      <c r="A116" s="19"/>
      <c r="B116" s="20"/>
      <c r="C116" s="21"/>
      <c r="D116" s="57"/>
      <c r="E116" s="49"/>
      <c r="F116" s="51"/>
      <c r="G116" s="49"/>
      <c r="H116" s="51"/>
      <c r="I116" s="51"/>
      <c r="J116" s="51"/>
    </row>
    <row r="117" spans="1:19" ht="25.5" x14ac:dyDescent="0.2">
      <c r="A117" s="6"/>
      <c r="B117" s="15" t="s">
        <v>230</v>
      </c>
      <c r="C117" s="16"/>
      <c r="D117" s="59"/>
      <c r="E117" s="50"/>
      <c r="F117" s="52"/>
      <c r="G117" s="50"/>
      <c r="H117" s="52"/>
      <c r="I117" s="52"/>
      <c r="J117" s="52"/>
      <c r="S117" t="s">
        <v>14</v>
      </c>
    </row>
    <row r="118" spans="1:19" ht="25.5" x14ac:dyDescent="0.2">
      <c r="A118" s="6" t="s">
        <v>172</v>
      </c>
      <c r="B118" s="7" t="s">
        <v>231</v>
      </c>
      <c r="C118" s="8" t="s">
        <v>16</v>
      </c>
      <c r="D118" s="57">
        <v>180</v>
      </c>
      <c r="E118" s="49">
        <v>0</v>
      </c>
      <c r="F118" s="65">
        <f>E118*D118</f>
        <v>0</v>
      </c>
      <c r="G118" s="62">
        <v>0</v>
      </c>
      <c r="H118" s="51">
        <f>G118*D118</f>
        <v>0</v>
      </c>
      <c r="I118" s="51">
        <f>E118+G118</f>
        <v>0</v>
      </c>
      <c r="J118" s="51">
        <f>I118*D118</f>
        <v>0</v>
      </c>
      <c r="S118" t="s">
        <v>15</v>
      </c>
    </row>
    <row r="119" spans="1:19" x14ac:dyDescent="0.2">
      <c r="A119" s="19"/>
      <c r="B119" s="20"/>
      <c r="C119" s="21"/>
      <c r="D119" s="57"/>
      <c r="E119" s="49"/>
      <c r="F119" s="51"/>
      <c r="G119" s="49"/>
      <c r="H119" s="51"/>
      <c r="I119" s="51"/>
      <c r="J119" s="51"/>
    </row>
    <row r="120" spans="1:19" x14ac:dyDescent="0.2">
      <c r="A120" s="6"/>
      <c r="B120" s="12" t="s">
        <v>88</v>
      </c>
      <c r="C120" s="13"/>
      <c r="D120" s="58"/>
      <c r="E120" s="61"/>
      <c r="F120" s="53">
        <f>SUM(F115:F119)</f>
        <v>0</v>
      </c>
      <c r="G120" s="61"/>
      <c r="H120" s="53">
        <f>SUM(H115:H119)</f>
        <v>0</v>
      </c>
      <c r="I120" s="53"/>
      <c r="J120" s="53">
        <f>SUM(J115:J119)</f>
        <v>0</v>
      </c>
      <c r="S120" t="s">
        <v>87</v>
      </c>
    </row>
    <row r="121" spans="1:19" x14ac:dyDescent="0.2">
      <c r="A121" s="19"/>
      <c r="B121" s="20"/>
      <c r="C121" s="21"/>
      <c r="D121" s="57"/>
      <c r="E121" s="49"/>
      <c r="F121" s="51"/>
      <c r="G121" s="49"/>
      <c r="H121" s="51"/>
      <c r="I121" s="51"/>
      <c r="J121" s="51"/>
    </row>
    <row r="122" spans="1:19" x14ac:dyDescent="0.2">
      <c r="A122" s="6"/>
      <c r="B122" s="12" t="s">
        <v>90</v>
      </c>
      <c r="C122" s="13"/>
      <c r="D122" s="58"/>
      <c r="E122" s="61"/>
      <c r="F122" s="53"/>
      <c r="G122" s="61"/>
      <c r="H122" s="53"/>
      <c r="I122" s="53"/>
      <c r="J122" s="53"/>
      <c r="S122" t="s">
        <v>89</v>
      </c>
    </row>
    <row r="123" spans="1:19" x14ac:dyDescent="0.2">
      <c r="A123" s="19"/>
      <c r="B123" s="20"/>
      <c r="C123" s="21"/>
      <c r="D123" s="57"/>
      <c r="E123" s="49"/>
      <c r="F123" s="51"/>
      <c r="G123" s="49"/>
      <c r="H123" s="51"/>
      <c r="I123" s="51"/>
      <c r="J123" s="51"/>
    </row>
    <row r="124" spans="1:19" x14ac:dyDescent="0.2">
      <c r="A124" s="6"/>
      <c r="B124" s="15" t="s">
        <v>91</v>
      </c>
      <c r="C124" s="16"/>
      <c r="D124" s="59"/>
      <c r="E124" s="50"/>
      <c r="F124" s="52"/>
      <c r="G124" s="50"/>
      <c r="H124" s="52"/>
      <c r="I124" s="52"/>
      <c r="J124" s="52"/>
      <c r="S124" t="s">
        <v>14</v>
      </c>
    </row>
    <row r="125" spans="1:19" x14ac:dyDescent="0.2">
      <c r="A125" s="6" t="s">
        <v>173</v>
      </c>
      <c r="B125" s="7" t="s">
        <v>92</v>
      </c>
      <c r="C125" s="8" t="s">
        <v>93</v>
      </c>
      <c r="D125" s="57">
        <v>6</v>
      </c>
      <c r="E125" s="49">
        <v>0</v>
      </c>
      <c r="F125" s="65">
        <f>E125*D125</f>
        <v>0</v>
      </c>
      <c r="G125" s="49">
        <v>0</v>
      </c>
      <c r="H125" s="51">
        <f>G125*D125</f>
        <v>0</v>
      </c>
      <c r="I125" s="51">
        <f>E125+G125</f>
        <v>0</v>
      </c>
      <c r="J125" s="51">
        <f>I125*D125</f>
        <v>0</v>
      </c>
      <c r="S125" t="s">
        <v>15</v>
      </c>
    </row>
    <row r="126" spans="1:19" x14ac:dyDescent="0.2">
      <c r="A126" s="6" t="s">
        <v>174</v>
      </c>
      <c r="B126" s="7" t="s">
        <v>94</v>
      </c>
      <c r="C126" s="8" t="s">
        <v>93</v>
      </c>
      <c r="D126" s="57">
        <v>12</v>
      </c>
      <c r="E126" s="49">
        <v>0</v>
      </c>
      <c r="F126" s="65">
        <f t="shared" ref="F126:F139" si="15">E126*D126</f>
        <v>0</v>
      </c>
      <c r="G126" s="49">
        <v>0</v>
      </c>
      <c r="H126" s="51">
        <f t="shared" ref="H126:H139" si="16">G126*D126</f>
        <v>0</v>
      </c>
      <c r="I126" s="51">
        <f t="shared" ref="I126:I139" si="17">E126+G126</f>
        <v>0</v>
      </c>
      <c r="J126" s="51">
        <f t="shared" ref="J126:J139" si="18">I126*D126</f>
        <v>0</v>
      </c>
      <c r="S126" t="s">
        <v>15</v>
      </c>
    </row>
    <row r="127" spans="1:19" x14ac:dyDescent="0.2">
      <c r="A127" s="6" t="s">
        <v>175</v>
      </c>
      <c r="B127" s="7" t="s">
        <v>95</v>
      </c>
      <c r="C127" s="8" t="s">
        <v>93</v>
      </c>
      <c r="D127" s="57">
        <v>12</v>
      </c>
      <c r="E127" s="49">
        <v>0</v>
      </c>
      <c r="F127" s="65">
        <f t="shared" si="15"/>
        <v>0</v>
      </c>
      <c r="G127" s="49">
        <v>0</v>
      </c>
      <c r="H127" s="51">
        <f t="shared" si="16"/>
        <v>0</v>
      </c>
      <c r="I127" s="51">
        <f t="shared" si="17"/>
        <v>0</v>
      </c>
      <c r="J127" s="51">
        <f t="shared" si="18"/>
        <v>0</v>
      </c>
      <c r="S127" t="s">
        <v>15</v>
      </c>
    </row>
    <row r="128" spans="1:19" x14ac:dyDescent="0.2">
      <c r="A128" s="6" t="s">
        <v>176</v>
      </c>
      <c r="B128" s="7" t="s">
        <v>96</v>
      </c>
      <c r="C128" s="8" t="s">
        <v>93</v>
      </c>
      <c r="D128" s="57">
        <v>24</v>
      </c>
      <c r="E128" s="49">
        <v>0</v>
      </c>
      <c r="F128" s="65">
        <f t="shared" si="15"/>
        <v>0</v>
      </c>
      <c r="G128" s="49">
        <v>0</v>
      </c>
      <c r="H128" s="51">
        <f t="shared" si="16"/>
        <v>0</v>
      </c>
      <c r="I128" s="51">
        <f t="shared" si="17"/>
        <v>0</v>
      </c>
      <c r="J128" s="51">
        <f t="shared" si="18"/>
        <v>0</v>
      </c>
      <c r="S128" t="s">
        <v>15</v>
      </c>
    </row>
    <row r="129" spans="1:19" x14ac:dyDescent="0.2">
      <c r="A129" s="6" t="s">
        <v>177</v>
      </c>
      <c r="B129" s="7" t="s">
        <v>97</v>
      </c>
      <c r="C129" s="8" t="s">
        <v>93</v>
      </c>
      <c r="D129" s="57">
        <v>16</v>
      </c>
      <c r="E129" s="49">
        <v>0</v>
      </c>
      <c r="F129" s="65">
        <f t="shared" si="15"/>
        <v>0</v>
      </c>
      <c r="G129" s="49">
        <v>0</v>
      </c>
      <c r="H129" s="51">
        <f t="shared" si="16"/>
        <v>0</v>
      </c>
      <c r="I129" s="51">
        <f t="shared" si="17"/>
        <v>0</v>
      </c>
      <c r="J129" s="51">
        <f t="shared" si="18"/>
        <v>0</v>
      </c>
      <c r="S129" t="s">
        <v>15</v>
      </c>
    </row>
    <row r="130" spans="1:19" x14ac:dyDescent="0.2">
      <c r="A130" s="6" t="s">
        <v>178</v>
      </c>
      <c r="B130" s="7" t="s">
        <v>98</v>
      </c>
      <c r="C130" s="8" t="s">
        <v>93</v>
      </c>
      <c r="D130" s="57">
        <v>8</v>
      </c>
      <c r="E130" s="49">
        <v>0</v>
      </c>
      <c r="F130" s="65">
        <f t="shared" si="15"/>
        <v>0</v>
      </c>
      <c r="G130" s="49">
        <v>0</v>
      </c>
      <c r="H130" s="51">
        <f t="shared" si="16"/>
        <v>0</v>
      </c>
      <c r="I130" s="51">
        <f t="shared" si="17"/>
        <v>0</v>
      </c>
      <c r="J130" s="51">
        <f t="shared" si="18"/>
        <v>0</v>
      </c>
      <c r="S130" t="s">
        <v>15</v>
      </c>
    </row>
    <row r="131" spans="1:19" x14ac:dyDescent="0.2">
      <c r="A131" s="6" t="s">
        <v>179</v>
      </c>
      <c r="B131" s="7" t="s">
        <v>99</v>
      </c>
      <c r="C131" s="8" t="s">
        <v>93</v>
      </c>
      <c r="D131" s="57">
        <v>4</v>
      </c>
      <c r="E131" s="49">
        <v>0</v>
      </c>
      <c r="F131" s="65">
        <f t="shared" si="15"/>
        <v>0</v>
      </c>
      <c r="G131" s="49">
        <v>0</v>
      </c>
      <c r="H131" s="51">
        <f t="shared" si="16"/>
        <v>0</v>
      </c>
      <c r="I131" s="51">
        <f t="shared" si="17"/>
        <v>0</v>
      </c>
      <c r="J131" s="51">
        <f t="shared" si="18"/>
        <v>0</v>
      </c>
      <c r="S131" t="s">
        <v>15</v>
      </c>
    </row>
    <row r="132" spans="1:19" x14ac:dyDescent="0.2">
      <c r="A132" s="6" t="s">
        <v>180</v>
      </c>
      <c r="B132" s="7" t="s">
        <v>100</v>
      </c>
      <c r="C132" s="8" t="s">
        <v>16</v>
      </c>
      <c r="D132" s="57">
        <v>1</v>
      </c>
      <c r="E132" s="49">
        <v>0</v>
      </c>
      <c r="F132" s="65">
        <f t="shared" si="15"/>
        <v>0</v>
      </c>
      <c r="G132" s="62">
        <v>0</v>
      </c>
      <c r="H132" s="51">
        <f t="shared" si="16"/>
        <v>0</v>
      </c>
      <c r="I132" s="51">
        <f t="shared" si="17"/>
        <v>0</v>
      </c>
      <c r="J132" s="51">
        <f t="shared" si="18"/>
        <v>0</v>
      </c>
      <c r="S132" t="s">
        <v>15</v>
      </c>
    </row>
    <row r="133" spans="1:19" x14ac:dyDescent="0.2">
      <c r="A133" s="6" t="s">
        <v>181</v>
      </c>
      <c r="B133" s="7" t="s">
        <v>101</v>
      </c>
      <c r="C133" s="8" t="s">
        <v>93</v>
      </c>
      <c r="D133" s="57">
        <v>8</v>
      </c>
      <c r="E133" s="49">
        <v>0</v>
      </c>
      <c r="F133" s="65">
        <f t="shared" si="15"/>
        <v>0</v>
      </c>
      <c r="G133" s="49">
        <v>0</v>
      </c>
      <c r="H133" s="51">
        <f t="shared" si="16"/>
        <v>0</v>
      </c>
      <c r="I133" s="51">
        <f t="shared" si="17"/>
        <v>0</v>
      </c>
      <c r="J133" s="51">
        <f t="shared" si="18"/>
        <v>0</v>
      </c>
      <c r="S133" t="s">
        <v>15</v>
      </c>
    </row>
    <row r="134" spans="1:19" x14ac:dyDescent="0.2">
      <c r="A134" s="6" t="s">
        <v>182</v>
      </c>
      <c r="B134" s="7" t="s">
        <v>102</v>
      </c>
      <c r="C134" s="8" t="s">
        <v>16</v>
      </c>
      <c r="D134" s="57">
        <v>1</v>
      </c>
      <c r="E134" s="49">
        <v>0</v>
      </c>
      <c r="F134" s="65">
        <f t="shared" si="15"/>
        <v>0</v>
      </c>
      <c r="G134" s="49">
        <v>0</v>
      </c>
      <c r="H134" s="51">
        <f t="shared" si="16"/>
        <v>0</v>
      </c>
      <c r="I134" s="51">
        <f t="shared" si="17"/>
        <v>0</v>
      </c>
      <c r="J134" s="51">
        <f t="shared" si="18"/>
        <v>0</v>
      </c>
      <c r="S134" t="s">
        <v>15</v>
      </c>
    </row>
    <row r="135" spans="1:19" x14ac:dyDescent="0.2">
      <c r="A135" s="6" t="s">
        <v>183</v>
      </c>
      <c r="B135" s="7" t="s">
        <v>103</v>
      </c>
      <c r="C135" s="8" t="s">
        <v>16</v>
      </c>
      <c r="D135" s="57">
        <v>1</v>
      </c>
      <c r="E135" s="49">
        <v>0</v>
      </c>
      <c r="F135" s="65">
        <f t="shared" si="15"/>
        <v>0</v>
      </c>
      <c r="G135" s="49">
        <v>0</v>
      </c>
      <c r="H135" s="51">
        <f t="shared" si="16"/>
        <v>0</v>
      </c>
      <c r="I135" s="51">
        <f t="shared" si="17"/>
        <v>0</v>
      </c>
      <c r="J135" s="51">
        <f t="shared" si="18"/>
        <v>0</v>
      </c>
    </row>
    <row r="136" spans="1:19" x14ac:dyDescent="0.2">
      <c r="A136" s="6" t="s">
        <v>184</v>
      </c>
      <c r="B136" s="7" t="s">
        <v>104</v>
      </c>
      <c r="C136" s="8" t="s">
        <v>16</v>
      </c>
      <c r="D136" s="57">
        <v>1</v>
      </c>
      <c r="E136" s="49">
        <v>0</v>
      </c>
      <c r="F136" s="65">
        <f t="shared" si="15"/>
        <v>0</v>
      </c>
      <c r="G136" s="49">
        <v>0</v>
      </c>
      <c r="H136" s="51">
        <f t="shared" si="16"/>
        <v>0</v>
      </c>
      <c r="I136" s="51">
        <f t="shared" si="17"/>
        <v>0</v>
      </c>
      <c r="J136" s="51">
        <f t="shared" si="18"/>
        <v>0</v>
      </c>
    </row>
    <row r="137" spans="1:19" x14ac:dyDescent="0.2">
      <c r="A137" s="6" t="s">
        <v>185</v>
      </c>
      <c r="B137" s="7" t="s">
        <v>105</v>
      </c>
      <c r="C137" s="8" t="s">
        <v>16</v>
      </c>
      <c r="D137" s="57">
        <v>1</v>
      </c>
      <c r="E137" s="49">
        <v>0</v>
      </c>
      <c r="F137" s="65">
        <f t="shared" si="15"/>
        <v>0</v>
      </c>
      <c r="G137" s="49">
        <v>0</v>
      </c>
      <c r="H137" s="51">
        <f t="shared" si="16"/>
        <v>0</v>
      </c>
      <c r="I137" s="51">
        <f t="shared" si="17"/>
        <v>0</v>
      </c>
      <c r="J137" s="51">
        <f t="shared" si="18"/>
        <v>0</v>
      </c>
    </row>
    <row r="138" spans="1:19" x14ac:dyDescent="0.2">
      <c r="A138" s="6" t="s">
        <v>251</v>
      </c>
      <c r="B138" s="7" t="s">
        <v>106</v>
      </c>
      <c r="C138" s="8" t="s">
        <v>16</v>
      </c>
      <c r="D138" s="57">
        <v>1</v>
      </c>
      <c r="E138" s="49">
        <v>0</v>
      </c>
      <c r="F138" s="65">
        <f t="shared" si="15"/>
        <v>0</v>
      </c>
      <c r="G138" s="49">
        <v>0</v>
      </c>
      <c r="H138" s="51">
        <f t="shared" si="16"/>
        <v>0</v>
      </c>
      <c r="I138" s="51">
        <f t="shared" si="17"/>
        <v>0</v>
      </c>
      <c r="J138" s="51">
        <f t="shared" si="18"/>
        <v>0</v>
      </c>
    </row>
    <row r="139" spans="1:19" x14ac:dyDescent="0.2">
      <c r="A139" s="6" t="s">
        <v>252</v>
      </c>
      <c r="B139" s="7" t="s">
        <v>107</v>
      </c>
      <c r="C139" s="8" t="s">
        <v>16</v>
      </c>
      <c r="D139" s="57">
        <v>1</v>
      </c>
      <c r="E139" s="49">
        <v>0</v>
      </c>
      <c r="F139" s="65">
        <f t="shared" si="15"/>
        <v>0</v>
      </c>
      <c r="G139" s="49">
        <v>0</v>
      </c>
      <c r="H139" s="51">
        <f t="shared" si="16"/>
        <v>0</v>
      </c>
      <c r="I139" s="51">
        <f t="shared" si="17"/>
        <v>0</v>
      </c>
      <c r="J139" s="51">
        <f t="shared" si="18"/>
        <v>0</v>
      </c>
      <c r="S139" t="s">
        <v>15</v>
      </c>
    </row>
    <row r="140" spans="1:19" x14ac:dyDescent="0.2">
      <c r="A140" s="19"/>
      <c r="B140" s="20"/>
      <c r="C140" s="21"/>
      <c r="D140" s="57"/>
      <c r="E140" s="49"/>
      <c r="F140" s="51"/>
      <c r="G140" s="49"/>
      <c r="H140" s="51"/>
      <c r="I140" s="51"/>
      <c r="J140" s="51"/>
    </row>
    <row r="141" spans="1:19" x14ac:dyDescent="0.2">
      <c r="A141" s="6"/>
      <c r="B141" s="12" t="s">
        <v>109</v>
      </c>
      <c r="C141" s="13"/>
      <c r="D141" s="58"/>
      <c r="E141" s="61"/>
      <c r="F141" s="53">
        <v>0</v>
      </c>
      <c r="G141" s="61"/>
      <c r="H141" s="53">
        <f>SUM(H123:H140)</f>
        <v>0</v>
      </c>
      <c r="I141" s="53"/>
      <c r="J141" s="53">
        <f>SUM(J123:J140)</f>
        <v>0</v>
      </c>
      <c r="S141" t="s">
        <v>108</v>
      </c>
    </row>
    <row r="142" spans="1:19" x14ac:dyDescent="0.2">
      <c r="A142" s="19"/>
      <c r="B142" s="20"/>
      <c r="C142" s="21"/>
      <c r="D142" s="57"/>
      <c r="E142" s="49"/>
      <c r="F142" s="51"/>
      <c r="G142" s="49"/>
      <c r="H142" s="51"/>
      <c r="I142" s="51"/>
      <c r="J142" s="51"/>
    </row>
    <row r="143" spans="1:19" x14ac:dyDescent="0.2">
      <c r="A143" s="19" t="s">
        <v>253</v>
      </c>
      <c r="B143" s="7" t="s">
        <v>110</v>
      </c>
      <c r="C143" s="21" t="s">
        <v>17</v>
      </c>
      <c r="D143" s="57">
        <v>1</v>
      </c>
      <c r="E143" s="62">
        <v>0</v>
      </c>
      <c r="F143" s="65">
        <f>D143*E143</f>
        <v>0</v>
      </c>
      <c r="G143" s="49">
        <v>0</v>
      </c>
      <c r="H143" s="51">
        <v>0</v>
      </c>
      <c r="I143" s="65">
        <f>G143+E143</f>
        <v>0</v>
      </c>
      <c r="J143" s="65">
        <f>I143*D143</f>
        <v>0</v>
      </c>
    </row>
    <row r="144" spans="1:19" x14ac:dyDescent="0.2">
      <c r="A144" s="6"/>
      <c r="B144" s="9" t="s">
        <v>112</v>
      </c>
      <c r="C144" s="10"/>
      <c r="D144" s="56"/>
      <c r="E144" s="63"/>
      <c r="F144" s="11">
        <f>+F17+F39+F47+F62+F112+F120+F141+F143+F22</f>
        <v>0</v>
      </c>
      <c r="G144" s="63"/>
      <c r="H144" s="64">
        <f>H17+H39+H47+H62+H112+H120+H141+H22</f>
        <v>0</v>
      </c>
      <c r="I144" s="11"/>
      <c r="J144" s="64">
        <f>J17+J39+J47+J62+J112+J120+J141+J143+J22</f>
        <v>0</v>
      </c>
      <c r="S144" t="s">
        <v>111</v>
      </c>
    </row>
    <row r="145" spans="4:4" x14ac:dyDescent="0.2">
      <c r="D145" s="60"/>
    </row>
  </sheetData>
  <sheetProtection algorithmName="SHA-512" hashValue="DvzEyAu0lVjryNIGiarPAeUf/s3g6NrPoI1Vzag8+u5o0AhrAe4ZUhFSjDFWjp5FLt5jp4gkzKJN6vr97qgcVA==" saltValue="5sIZTQKyEV8SJYE9Tq230Q==" spinCount="100000" sheet="1" objects="1" scenarios="1"/>
  <mergeCells count="1">
    <mergeCell ref="E1:J1"/>
  </mergeCells>
  <phoneticPr fontId="8" type="noConversion"/>
  <pageMargins left="0.25" right="0.25" top="0.75" bottom="0.75" header="0.3" footer="0.3"/>
  <pageSetup paperSize="9" fitToHeight="0" orientation="landscape" r:id="rId1"/>
  <headerFooter alignWithMargins="0">
    <oddHeader>&amp;R&amp;F</oddHead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</vt:lpstr>
      <vt:lpstr>Podmínky nabídky</vt:lpstr>
      <vt:lpstr>Rozpočet</vt:lpstr>
      <vt:lpstr>Rozpočet!Názvy_tisku</vt:lpstr>
      <vt:lpstr>Rekapitulace!Oblast_tisku</vt:lpstr>
      <vt:lpstr>Rozpočet!Oblast_tisku</vt:lpstr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Watthouse</dc:creator>
  <cp:lastModifiedBy>Josef Křeháček</cp:lastModifiedBy>
  <cp:lastPrinted>2023-10-26T09:54:50Z</cp:lastPrinted>
  <dcterms:created xsi:type="dcterms:W3CDTF">2023-09-19T14:06:31Z</dcterms:created>
  <dcterms:modified xsi:type="dcterms:W3CDTF">2023-12-21T16:45:20Z</dcterms:modified>
</cp:coreProperties>
</file>